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95" windowHeight="5085"/>
  </bookViews>
  <sheets>
    <sheet name="2016 TOP 8 SCORES" sheetId="30" r:id="rId1"/>
    <sheet name="2016 ANNUAL &amp; PERSONAL AVE" sheetId="28" r:id="rId2"/>
    <sheet name="2016 TOP 8 PIVOTS" sheetId="31" state="hidden" r:id="rId3"/>
    <sheet name="2016 SCORES" sheetId="25" r:id="rId4"/>
    <sheet name="2016 DATA" sheetId="27" r:id="rId5"/>
  </sheets>
  <definedNames>
    <definedName name="_xlnm._FilterDatabase" localSheetId="4" hidden="1">'2016 DATA'!$A$6:$M$1969</definedName>
    <definedName name="_xlnm._FilterDatabase" localSheetId="3" hidden="1">'2016 SCORES'!$A$3:$BT$137</definedName>
    <definedName name="_xlnm.Print_Area" localSheetId="1">'2016 ANNUAL &amp; PERSONAL AVE'!$A$1:$AP$68</definedName>
    <definedName name="_xlnm.Print_Area" localSheetId="2">'2016 TOP 8 PIVOTS'!#REF!</definedName>
    <definedName name="_xlnm.Print_Titles" localSheetId="1">'2016 ANNUAL &amp; PERSONAL AVE'!$1:$6</definedName>
  </definedNames>
  <calcPr calcId="145621"/>
  <pivotCaches>
    <pivotCache cacheId="48" r:id="rId6"/>
    <pivotCache cacheId="49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4" i="28" l="1"/>
  <c r="AN3" i="28"/>
  <c r="AG4" i="28"/>
  <c r="AG3" i="28"/>
  <c r="H71" i="25" l="1"/>
  <c r="H72" i="25"/>
  <c r="H73" i="25"/>
  <c r="H74" i="25"/>
  <c r="H75" i="25"/>
  <c r="H76" i="25"/>
  <c r="H77" i="25"/>
  <c r="L7" i="27" l="1"/>
  <c r="H5" i="25"/>
  <c r="H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8" i="25"/>
  <c r="H79" i="25"/>
  <c r="H80" i="25"/>
  <c r="H81" i="25"/>
  <c r="H82" i="25"/>
  <c r="H83" i="25"/>
  <c r="H84" i="25"/>
  <c r="H85" i="25"/>
  <c r="H86" i="25"/>
  <c r="H87" i="25"/>
  <c r="H88" i="25"/>
  <c r="H89" i="25"/>
  <c r="H90" i="25"/>
  <c r="H91" i="25"/>
  <c r="H92" i="25"/>
  <c r="H93" i="25"/>
  <c r="H94" i="25"/>
  <c r="H95" i="25"/>
  <c r="H96" i="25"/>
  <c r="H97" i="25"/>
  <c r="H98" i="25"/>
  <c r="H99" i="25"/>
  <c r="H100" i="25"/>
  <c r="H101" i="25"/>
  <c r="H102" i="25"/>
  <c r="H103" i="25"/>
  <c r="H104" i="25"/>
  <c r="H105" i="25"/>
  <c r="H106" i="25"/>
  <c r="H107" i="25"/>
  <c r="H108" i="25"/>
  <c r="H109" i="25"/>
  <c r="H110" i="25"/>
  <c r="H111" i="25"/>
  <c r="H112" i="25"/>
  <c r="H113" i="25"/>
  <c r="H114" i="25"/>
  <c r="H115" i="25"/>
  <c r="H116" i="25"/>
  <c r="H117" i="25"/>
  <c r="H118" i="25"/>
  <c r="H119" i="25"/>
  <c r="H120" i="25"/>
  <c r="H121" i="25"/>
  <c r="H122" i="25"/>
  <c r="H123" i="25"/>
  <c r="H124" i="25"/>
  <c r="H125" i="25"/>
  <c r="H126" i="25"/>
  <c r="H127" i="25"/>
  <c r="H128" i="25"/>
  <c r="H129" i="25"/>
  <c r="H130" i="25"/>
  <c r="H131" i="25"/>
  <c r="H132" i="25"/>
  <c r="H133" i="25"/>
  <c r="H134" i="25"/>
  <c r="H135" i="25"/>
  <c r="H136" i="25"/>
  <c r="H137" i="25"/>
  <c r="H4" i="25"/>
  <c r="C137" i="25"/>
  <c r="C136" i="25"/>
  <c r="C135" i="25"/>
  <c r="C127" i="25" l="1"/>
  <c r="C9" i="25"/>
  <c r="C44" i="25"/>
  <c r="C95" i="25"/>
  <c r="E4" i="28" l="1"/>
  <c r="L4" i="28"/>
  <c r="S4" i="28"/>
  <c r="Z4" i="28"/>
  <c r="G5" i="27"/>
  <c r="E3" i="28" l="1"/>
  <c r="L3" i="28"/>
  <c r="S3" i="28"/>
  <c r="Z3" i="28"/>
  <c r="I130" i="27"/>
  <c r="I132" i="27"/>
  <c r="I340" i="27"/>
  <c r="I483" i="27"/>
  <c r="I1615" i="27"/>
  <c r="C1932" i="27"/>
  <c r="C1950" i="27"/>
  <c r="C1903" i="27"/>
  <c r="C1874" i="27"/>
  <c r="C1848" i="27"/>
  <c r="C1779" i="27"/>
  <c r="C1792" i="27"/>
  <c r="C1750" i="27"/>
  <c r="C1722" i="27"/>
  <c r="C1692" i="27"/>
  <c r="C1664" i="27"/>
  <c r="C1634" i="27"/>
  <c r="C1590" i="27"/>
  <c r="C1555" i="27"/>
  <c r="C1521" i="27"/>
  <c r="C1483" i="27"/>
  <c r="C1471" i="27"/>
  <c r="C1442" i="27"/>
  <c r="C1393" i="27"/>
  <c r="C1384" i="27"/>
  <c r="C1347" i="27"/>
  <c r="C1318" i="27"/>
  <c r="C521" i="27"/>
  <c r="C1293" i="27"/>
  <c r="C1264" i="27"/>
  <c r="C1231" i="27"/>
  <c r="C1202" i="27"/>
  <c r="C1158" i="27"/>
  <c r="C1145" i="27"/>
  <c r="C1115" i="27"/>
  <c r="C1087" i="27"/>
  <c r="C1057" i="27"/>
  <c r="C1028" i="27"/>
  <c r="C1000" i="27"/>
  <c r="C973" i="27"/>
  <c r="C941" i="27"/>
  <c r="C913" i="27"/>
  <c r="C881" i="27"/>
  <c r="C853" i="27"/>
  <c r="C824" i="27"/>
  <c r="C794" i="27"/>
  <c r="C731" i="27"/>
  <c r="C759" i="27"/>
  <c r="C701" i="27"/>
  <c r="C672" i="27"/>
  <c r="C624" i="27"/>
  <c r="C602" i="27"/>
  <c r="C586" i="27"/>
  <c r="C552" i="27"/>
  <c r="C474" i="27"/>
  <c r="C468" i="27"/>
  <c r="C374" i="27"/>
  <c r="C327" i="27"/>
  <c r="C301" i="27"/>
  <c r="C297" i="27"/>
  <c r="C252" i="27"/>
  <c r="C246" i="27"/>
  <c r="C236" i="27"/>
  <c r="C158" i="27"/>
  <c r="C145" i="27"/>
  <c r="C125" i="27"/>
  <c r="C111" i="27"/>
  <c r="C1931" i="27"/>
  <c r="C1965" i="27"/>
  <c r="C1902" i="27"/>
  <c r="C1873" i="27"/>
  <c r="C1830" i="27"/>
  <c r="C1778" i="27"/>
  <c r="C1790" i="27"/>
  <c r="C1749" i="27"/>
  <c r="C1721" i="27"/>
  <c r="C1691" i="27"/>
  <c r="C1663" i="27"/>
  <c r="C1633" i="27"/>
  <c r="C1606" i="27"/>
  <c r="C1560" i="27"/>
  <c r="C1522" i="27"/>
  <c r="C1503" i="27"/>
  <c r="C1470" i="27"/>
  <c r="C1441" i="27"/>
  <c r="C1415" i="27"/>
  <c r="C1383" i="27"/>
  <c r="C1346" i="27"/>
  <c r="C1317" i="27"/>
  <c r="C525" i="27"/>
  <c r="C1290" i="27"/>
  <c r="C1263" i="27"/>
  <c r="C1230" i="27"/>
  <c r="C1201" i="27"/>
  <c r="C1179" i="27"/>
  <c r="C1144" i="27"/>
  <c r="C1114" i="27"/>
  <c r="C1086" i="27"/>
  <c r="C1056" i="27"/>
  <c r="C1027" i="27"/>
  <c r="C990" i="27"/>
  <c r="C972" i="27"/>
  <c r="C940" i="27"/>
  <c r="C912" i="27"/>
  <c r="C862" i="27"/>
  <c r="C844" i="27"/>
  <c r="C807" i="27"/>
  <c r="C773" i="27"/>
  <c r="C730" i="27"/>
  <c r="C758" i="27"/>
  <c r="C700" i="27"/>
  <c r="C671" i="27"/>
  <c r="C629" i="27"/>
  <c r="C601" i="27"/>
  <c r="C585" i="27"/>
  <c r="C551" i="27"/>
  <c r="C496" i="27"/>
  <c r="C467" i="27"/>
  <c r="C433" i="27"/>
  <c r="C411" i="27"/>
  <c r="C378" i="27"/>
  <c r="C334" i="27"/>
  <c r="C309" i="27"/>
  <c r="C298" i="27"/>
  <c r="C288" i="27"/>
  <c r="C266" i="27"/>
  <c r="C262" i="27"/>
  <c r="C250" i="27"/>
  <c r="C238" i="27"/>
  <c r="C237" i="27"/>
  <c r="C179" i="27"/>
  <c r="C136" i="27"/>
  <c r="C59" i="27"/>
  <c r="C1930" i="27"/>
  <c r="C1942" i="27"/>
  <c r="C1901" i="27"/>
  <c r="C1872" i="27"/>
  <c r="C1834" i="27"/>
  <c r="C1777" i="27"/>
  <c r="C1791" i="27"/>
  <c r="C1748" i="27"/>
  <c r="C1720" i="27"/>
  <c r="C1690" i="27"/>
  <c r="C1662" i="27"/>
  <c r="C1632" i="27"/>
  <c r="C1585" i="27"/>
  <c r="C1547" i="27"/>
  <c r="C1533" i="27"/>
  <c r="C1502" i="27"/>
  <c r="C1469" i="27"/>
  <c r="C1440" i="27"/>
  <c r="C1414" i="27"/>
  <c r="C1382" i="27"/>
  <c r="C1345" i="27"/>
  <c r="C1316" i="27"/>
  <c r="C514" i="27"/>
  <c r="C1282" i="27"/>
  <c r="C1262" i="27"/>
  <c r="C1229" i="27"/>
  <c r="C1200" i="27"/>
  <c r="C1178" i="27"/>
  <c r="C1143" i="27"/>
  <c r="C1113" i="27"/>
  <c r="C1085" i="27"/>
  <c r="C1055" i="27"/>
  <c r="C1026" i="27"/>
  <c r="C996" i="27"/>
  <c r="C954" i="27"/>
  <c r="C939" i="27"/>
  <c r="C911" i="27"/>
  <c r="C867" i="27"/>
  <c r="C832" i="27"/>
  <c r="C801" i="27"/>
  <c r="C781" i="27"/>
  <c r="C729" i="27"/>
  <c r="C757" i="27"/>
  <c r="C699" i="27"/>
  <c r="C670" i="27"/>
  <c r="C631" i="27"/>
  <c r="C596" i="27"/>
  <c r="C584" i="27"/>
  <c r="C550" i="27"/>
  <c r="C480" i="27"/>
  <c r="C466" i="27"/>
  <c r="C430" i="27"/>
  <c r="C394" i="27"/>
  <c r="C408" i="27"/>
  <c r="C382" i="27"/>
  <c r="C367" i="27"/>
  <c r="C321" i="27"/>
  <c r="C302" i="27"/>
  <c r="C197" i="27"/>
  <c r="C110" i="27"/>
  <c r="C72" i="27"/>
  <c r="C49" i="27"/>
  <c r="C20" i="27"/>
  <c r="C8" i="27"/>
  <c r="C1929" i="27"/>
  <c r="C1964" i="27"/>
  <c r="C1900" i="27"/>
  <c r="C1871" i="27"/>
  <c r="C1847" i="27"/>
  <c r="C1776" i="27"/>
  <c r="C1811" i="27"/>
  <c r="C1747" i="27"/>
  <c r="C1719" i="27"/>
  <c r="C1674" i="27"/>
  <c r="C1661" i="27"/>
  <c r="C1631" i="27"/>
  <c r="C1605" i="27"/>
  <c r="C1548" i="27"/>
  <c r="C1532" i="27"/>
  <c r="C1501" i="27"/>
  <c r="C1451" i="27"/>
  <c r="C1423" i="27"/>
  <c r="C1413" i="27"/>
  <c r="C1381" i="27"/>
  <c r="C1344" i="27"/>
  <c r="C1315" i="27"/>
  <c r="C507" i="27"/>
  <c r="C1274" i="27"/>
  <c r="C1261" i="27"/>
  <c r="C1228" i="27"/>
  <c r="C1199" i="27"/>
  <c r="C1157" i="27"/>
  <c r="C1142" i="27"/>
  <c r="C1112" i="27"/>
  <c r="C1084" i="27"/>
  <c r="C1054" i="27"/>
  <c r="C1025" i="27"/>
  <c r="C989" i="27"/>
  <c r="C971" i="27"/>
  <c r="C938" i="27"/>
  <c r="C910" i="27"/>
  <c r="C880" i="27"/>
  <c r="C852" i="27"/>
  <c r="C812" i="27"/>
  <c r="C793" i="27"/>
  <c r="C711" i="27"/>
  <c r="C739" i="27"/>
  <c r="C698" i="27"/>
  <c r="C669" i="27"/>
  <c r="C650" i="27"/>
  <c r="C620" i="27"/>
  <c r="C583" i="27"/>
  <c r="C549" i="27"/>
  <c r="C495" i="27"/>
  <c r="C454" i="27"/>
  <c r="C444" i="27"/>
  <c r="C425" i="27"/>
  <c r="C393" i="27"/>
  <c r="C413" i="27"/>
  <c r="C358" i="27"/>
  <c r="C352" i="27"/>
  <c r="C348" i="27"/>
  <c r="C347" i="27"/>
  <c r="C346" i="27"/>
  <c r="C228" i="27"/>
  <c r="C114" i="27"/>
  <c r="C84" i="27"/>
  <c r="C1928" i="27"/>
  <c r="C1963" i="27"/>
  <c r="C1899" i="27"/>
  <c r="C1870" i="27"/>
  <c r="C1832" i="27"/>
  <c r="C1775" i="27"/>
  <c r="C1810" i="27"/>
  <c r="C1746" i="27"/>
  <c r="C1718" i="27"/>
  <c r="C1689" i="27"/>
  <c r="C1660" i="27"/>
  <c r="C1630" i="27"/>
  <c r="C1604" i="27"/>
  <c r="C1565" i="27"/>
  <c r="C1520" i="27"/>
  <c r="C1490" i="27"/>
  <c r="C1452" i="27"/>
  <c r="C1422" i="27"/>
  <c r="C1412" i="27"/>
  <c r="C1380" i="27"/>
  <c r="C1343" i="27"/>
  <c r="C1314" i="27"/>
  <c r="C519" i="27"/>
  <c r="C1286" i="27"/>
  <c r="C1260" i="27"/>
  <c r="C1227" i="27"/>
  <c r="C1198" i="27"/>
  <c r="C1161" i="27"/>
  <c r="C174" i="27"/>
  <c r="C1141" i="27"/>
  <c r="C1111" i="27"/>
  <c r="C1079" i="27"/>
  <c r="C1053" i="27"/>
  <c r="C1024" i="27"/>
  <c r="C1004" i="27"/>
  <c r="C960" i="27"/>
  <c r="C937" i="27"/>
  <c r="C909" i="27"/>
  <c r="C879" i="27"/>
  <c r="C851" i="27"/>
  <c r="C823" i="27"/>
  <c r="C792" i="27"/>
  <c r="C728" i="27"/>
  <c r="C756" i="27"/>
  <c r="C697" i="27"/>
  <c r="C668" i="27"/>
  <c r="C649" i="27"/>
  <c r="C619" i="27"/>
  <c r="C570" i="27"/>
  <c r="C548" i="27"/>
  <c r="C494" i="27"/>
  <c r="C465" i="27"/>
  <c r="C388" i="27"/>
  <c r="C359" i="27"/>
  <c r="C336" i="27"/>
  <c r="C332" i="27"/>
  <c r="C304" i="27"/>
  <c r="C293" i="27"/>
  <c r="C198" i="27"/>
  <c r="C160" i="27"/>
  <c r="C24" i="27"/>
  <c r="C1912" i="27"/>
  <c r="C1947" i="27"/>
  <c r="C1883" i="27"/>
  <c r="C1855" i="27"/>
  <c r="C1829" i="27"/>
  <c r="C1774" i="27"/>
  <c r="C1809" i="27"/>
  <c r="C1745" i="27"/>
  <c r="C1717" i="27"/>
  <c r="C1688" i="27"/>
  <c r="C1643" i="27"/>
  <c r="C1629" i="27"/>
  <c r="C1603" i="27"/>
  <c r="C1546" i="27"/>
  <c r="C1516" i="27"/>
  <c r="C1482" i="27"/>
  <c r="C1468" i="27"/>
  <c r="C1439" i="27"/>
  <c r="C1411" i="27"/>
  <c r="C1379" i="27"/>
  <c r="C1342" i="27"/>
  <c r="C1313" i="27"/>
  <c r="C506" i="27"/>
  <c r="C1277" i="27"/>
  <c r="C1259" i="27"/>
  <c r="C1226" i="27"/>
  <c r="C1197" i="27"/>
  <c r="C1159" i="27"/>
  <c r="C177" i="27"/>
  <c r="C1140" i="27"/>
  <c r="C1110" i="27"/>
  <c r="C1083" i="27"/>
  <c r="C1052" i="27"/>
  <c r="C1009" i="27"/>
  <c r="C991" i="27"/>
  <c r="C952" i="27"/>
  <c r="C921" i="27"/>
  <c r="C908" i="27"/>
  <c r="C878" i="27"/>
  <c r="C850" i="27"/>
  <c r="C808" i="27"/>
  <c r="C791" i="27"/>
  <c r="C727" i="27"/>
  <c r="C755" i="27"/>
  <c r="C696" i="27"/>
  <c r="C667" i="27"/>
  <c r="C635" i="27"/>
  <c r="C618" i="27"/>
  <c r="C582" i="27"/>
  <c r="C547" i="27"/>
  <c r="C482" i="27"/>
  <c r="C464" i="27"/>
  <c r="C368" i="27"/>
  <c r="C322" i="27"/>
  <c r="C306" i="27"/>
  <c r="C248" i="27"/>
  <c r="C244" i="27"/>
  <c r="C233" i="27"/>
  <c r="C217" i="27"/>
  <c r="C209" i="27"/>
  <c r="C200" i="27"/>
  <c r="C159" i="27"/>
  <c r="C124" i="27"/>
  <c r="C120" i="27"/>
  <c r="C34" i="27"/>
  <c r="C19" i="27"/>
  <c r="C11" i="27"/>
  <c r="C1927" i="27"/>
  <c r="C1962" i="27"/>
  <c r="C1898" i="27"/>
  <c r="C1869" i="27"/>
  <c r="C1846" i="27"/>
  <c r="C1773" i="27"/>
  <c r="C1808" i="27"/>
  <c r="C1744" i="27"/>
  <c r="C1716" i="27"/>
  <c r="C1687" i="27"/>
  <c r="C1659" i="27"/>
  <c r="C1615" i="27"/>
  <c r="C1602" i="27"/>
  <c r="C1543" i="27"/>
  <c r="C1531" i="27"/>
  <c r="C1500" i="27"/>
  <c r="C1467" i="27"/>
  <c r="C1438" i="27"/>
  <c r="C1410" i="27"/>
  <c r="C1378" i="27"/>
  <c r="C1341" i="27"/>
  <c r="C1312" i="27"/>
  <c r="C517" i="27"/>
  <c r="C1278" i="27"/>
  <c r="C1258" i="27"/>
  <c r="C1225" i="27"/>
  <c r="C1196" i="27"/>
  <c r="C1177" i="27"/>
  <c r="C166" i="27"/>
  <c r="C1127" i="27"/>
  <c r="C1109" i="27"/>
  <c r="C1069" i="27"/>
  <c r="C1051" i="27"/>
  <c r="C1012" i="27"/>
  <c r="C986" i="27"/>
  <c r="C970" i="27"/>
  <c r="C936" i="27"/>
  <c r="C893" i="27"/>
  <c r="C865" i="27"/>
  <c r="C849" i="27"/>
  <c r="C800" i="27"/>
  <c r="C768" i="27"/>
  <c r="C710" i="27"/>
  <c r="C754" i="27"/>
  <c r="C681" i="27"/>
  <c r="C666" i="27"/>
  <c r="C648" i="27"/>
  <c r="C597" i="27"/>
  <c r="C581" i="27"/>
  <c r="C532" i="27"/>
  <c r="C493" i="27"/>
  <c r="C447" i="27"/>
  <c r="C373" i="27"/>
  <c r="C357" i="27"/>
  <c r="C330" i="27"/>
  <c r="C300" i="27"/>
  <c r="C263" i="27"/>
  <c r="C257" i="27"/>
  <c r="C247" i="27"/>
  <c r="C242" i="27"/>
  <c r="C229" i="27"/>
  <c r="C211" i="27"/>
  <c r="C131" i="27"/>
  <c r="C118" i="27"/>
  <c r="C109" i="27"/>
  <c r="C29" i="27"/>
  <c r="C44" i="27"/>
  <c r="C1926" i="27"/>
  <c r="C1951" i="27"/>
  <c r="C1884" i="27"/>
  <c r="C1859" i="27"/>
  <c r="C1828" i="27"/>
  <c r="C1772" i="27"/>
  <c r="C1807" i="27"/>
  <c r="C1743" i="27"/>
  <c r="C1715" i="27"/>
  <c r="C1686" i="27"/>
  <c r="C1658" i="27"/>
  <c r="C1628" i="27"/>
  <c r="C1601" i="27"/>
  <c r="C1556" i="27"/>
  <c r="C1530" i="27"/>
  <c r="C1499" i="27"/>
  <c r="C1466" i="27"/>
  <c r="C1437" i="27"/>
  <c r="C1409" i="27"/>
  <c r="C1377" i="27"/>
  <c r="C1340" i="27"/>
  <c r="C1311" i="27"/>
  <c r="C520" i="27"/>
  <c r="C1279" i="27"/>
  <c r="C1241" i="27"/>
  <c r="C1224" i="27"/>
  <c r="C1195" i="27"/>
  <c r="C1176" i="27"/>
  <c r="C1139" i="27"/>
  <c r="C1108" i="27"/>
  <c r="C1077" i="27"/>
  <c r="C1050" i="27"/>
  <c r="C1023" i="27"/>
  <c r="C997" i="27"/>
  <c r="C969" i="27"/>
  <c r="C935" i="27"/>
  <c r="C894" i="27"/>
  <c r="C863" i="27"/>
  <c r="C843" i="27"/>
  <c r="C811" i="27"/>
  <c r="C783" i="27"/>
  <c r="C726" i="27"/>
  <c r="C753" i="27"/>
  <c r="C695" i="27"/>
  <c r="C665" i="27"/>
  <c r="C630" i="27"/>
  <c r="C611" i="27"/>
  <c r="C566" i="27"/>
  <c r="C546" i="27"/>
  <c r="C492" i="27"/>
  <c r="C463" i="27"/>
  <c r="C386" i="27"/>
  <c r="C365" i="27"/>
  <c r="C331" i="27"/>
  <c r="C312" i="27"/>
  <c r="C270" i="27"/>
  <c r="C251" i="27"/>
  <c r="C230" i="27"/>
  <c r="C213" i="27"/>
  <c r="C108" i="27"/>
  <c r="C88" i="27"/>
  <c r="C74" i="27"/>
  <c r="C51" i="27"/>
  <c r="C33" i="27"/>
  <c r="C1925" i="27"/>
  <c r="C1943" i="27"/>
  <c r="C1885" i="27"/>
  <c r="C1865" i="27"/>
  <c r="C1827" i="27"/>
  <c r="C1771" i="27"/>
  <c r="C1806" i="27"/>
  <c r="C1742" i="27"/>
  <c r="C1714" i="27"/>
  <c r="C1672" i="27"/>
  <c r="C1657" i="27"/>
  <c r="C1614" i="27"/>
  <c r="C1600" i="27"/>
  <c r="C1562" i="27"/>
  <c r="C1509" i="27"/>
  <c r="C1498" i="27"/>
  <c r="C1465" i="27"/>
  <c r="C1436" i="27"/>
  <c r="C1408" i="27"/>
  <c r="C1376" i="27"/>
  <c r="C1339" i="27"/>
  <c r="C1310" i="27"/>
  <c r="C518" i="27"/>
  <c r="C1294" i="27"/>
  <c r="C1242" i="27"/>
  <c r="C1223" i="27"/>
  <c r="C1194" i="27"/>
  <c r="C1175" i="27"/>
  <c r="C168" i="27"/>
  <c r="C1125" i="27"/>
  <c r="C1096" i="27"/>
  <c r="C1067" i="27"/>
  <c r="C1038" i="27"/>
  <c r="C1022" i="27"/>
  <c r="C980" i="27"/>
  <c r="C968" i="27"/>
  <c r="C934" i="27"/>
  <c r="C892" i="27"/>
  <c r="C877" i="27"/>
  <c r="C848" i="27"/>
  <c r="C822" i="27"/>
  <c r="C790" i="27"/>
  <c r="C713" i="27"/>
  <c r="C752" i="27"/>
  <c r="C682" i="27"/>
  <c r="C664" i="27"/>
  <c r="C647" i="27"/>
  <c r="C606" i="27"/>
  <c r="C564" i="27"/>
  <c r="C545" i="27"/>
  <c r="C478" i="27"/>
  <c r="C462" i="27"/>
  <c r="C375" i="27"/>
  <c r="C363" i="27"/>
  <c r="C353" i="27"/>
  <c r="C324" i="27"/>
  <c r="C308" i="27"/>
  <c r="C215" i="27"/>
  <c r="C193" i="27"/>
  <c r="C152" i="27"/>
  <c r="C144" i="27"/>
  <c r="C126" i="27"/>
  <c r="C119" i="27"/>
  <c r="C36" i="27"/>
  <c r="C30" i="27"/>
  <c r="C12" i="27"/>
  <c r="C1924" i="27"/>
  <c r="C1961" i="27"/>
  <c r="C1897" i="27"/>
  <c r="C1868" i="27"/>
  <c r="C1831" i="27"/>
  <c r="C1770" i="27"/>
  <c r="C1805" i="27"/>
  <c r="C1741" i="27"/>
  <c r="C1713" i="27"/>
  <c r="C1685" i="27"/>
  <c r="C1656" i="27"/>
  <c r="C1627" i="27"/>
  <c r="C1599" i="27"/>
  <c r="C1554" i="27"/>
  <c r="C1529" i="27"/>
  <c r="C1497" i="27"/>
  <c r="C1464" i="27"/>
  <c r="C1435" i="27"/>
  <c r="C1407" i="27"/>
  <c r="C1375" i="27"/>
  <c r="C1338" i="27"/>
  <c r="C1309" i="27"/>
  <c r="C510" i="27"/>
  <c r="C1291" i="27"/>
  <c r="C1257" i="27"/>
  <c r="C1222" i="27"/>
  <c r="C1193" i="27"/>
  <c r="C1174" i="27"/>
  <c r="C178" i="27"/>
  <c r="C1133" i="27"/>
  <c r="C1107" i="27"/>
  <c r="C1072" i="27"/>
  <c r="C1049" i="27"/>
  <c r="C1021" i="27"/>
  <c r="C988" i="27"/>
  <c r="C967" i="27"/>
  <c r="C933" i="27"/>
  <c r="C907" i="27"/>
  <c r="C876" i="27"/>
  <c r="C847" i="27"/>
  <c r="C805" i="27"/>
  <c r="C778" i="27"/>
  <c r="C725" i="27"/>
  <c r="C751" i="27"/>
  <c r="C694" i="27"/>
  <c r="C663" i="27"/>
  <c r="C634" i="27"/>
  <c r="C617" i="27"/>
  <c r="C569" i="27"/>
  <c r="C533" i="27"/>
  <c r="C491" i="27"/>
  <c r="C450" i="27"/>
  <c r="C442" i="27"/>
  <c r="C423" i="27"/>
  <c r="C406" i="27"/>
  <c r="C325" i="27"/>
  <c r="C305" i="27"/>
  <c r="C271" i="27"/>
  <c r="C261" i="27"/>
  <c r="C216" i="27"/>
  <c r="C207" i="27"/>
  <c r="C192" i="27"/>
  <c r="C161" i="27"/>
  <c r="C151" i="27"/>
  <c r="C128" i="27"/>
  <c r="C38" i="27"/>
  <c r="C31" i="27"/>
  <c r="C1923" i="27"/>
  <c r="C1948" i="27"/>
  <c r="C1896" i="27"/>
  <c r="C1863" i="27"/>
  <c r="C1845" i="27"/>
  <c r="C1769" i="27"/>
  <c r="C1804" i="27"/>
  <c r="C1740" i="27"/>
  <c r="C1712" i="27"/>
  <c r="C1684" i="27"/>
  <c r="C1645" i="27"/>
  <c r="C1626" i="27"/>
  <c r="C1589" i="27"/>
  <c r="C1545" i="27"/>
  <c r="C1528" i="27"/>
  <c r="C1496" i="27"/>
  <c r="C1463" i="27"/>
  <c r="C1434" i="27"/>
  <c r="C1406" i="27"/>
  <c r="C1374" i="27"/>
  <c r="C1327" i="27"/>
  <c r="C1308" i="27"/>
  <c r="C522" i="27"/>
  <c r="C1289" i="27"/>
  <c r="C1256" i="27"/>
  <c r="C1221" i="27"/>
  <c r="C1192" i="27"/>
  <c r="C1173" i="27"/>
  <c r="C170" i="27"/>
  <c r="C1126" i="27"/>
  <c r="C1106" i="27"/>
  <c r="C1071" i="27"/>
  <c r="C1048" i="27"/>
  <c r="C1020" i="27"/>
  <c r="C1003" i="27"/>
  <c r="C966" i="27"/>
  <c r="C932" i="27"/>
  <c r="C906" i="27"/>
  <c r="C875" i="27"/>
  <c r="C846" i="27"/>
  <c r="C821" i="27"/>
  <c r="C789" i="27"/>
  <c r="C724" i="27"/>
  <c r="C750" i="27"/>
  <c r="C693" i="27"/>
  <c r="C662" i="27"/>
  <c r="C646" i="27"/>
  <c r="C607" i="27"/>
  <c r="C568" i="27"/>
  <c r="C544" i="27"/>
  <c r="C483" i="27"/>
  <c r="C452" i="27"/>
  <c r="C414" i="27"/>
  <c r="C392" i="27"/>
  <c r="C366" i="27"/>
  <c r="C351" i="27"/>
  <c r="C340" i="27"/>
  <c r="C333" i="27"/>
  <c r="C317" i="27"/>
  <c r="C276" i="27"/>
  <c r="C269" i="27"/>
  <c r="C259" i="27"/>
  <c r="C255" i="27"/>
  <c r="C256" i="27"/>
  <c r="C222" i="27"/>
  <c r="C214" i="27"/>
  <c r="C182" i="27"/>
  <c r="C156" i="27"/>
  <c r="C147" i="27"/>
  <c r="C140" i="27"/>
  <c r="C103" i="27"/>
  <c r="C91" i="27"/>
  <c r="C80" i="27"/>
  <c r="C46" i="27"/>
  <c r="C39" i="27"/>
  <c r="C35" i="27"/>
  <c r="C1922" i="27"/>
  <c r="C1960" i="27"/>
  <c r="C1895" i="27"/>
  <c r="C1854" i="27"/>
  <c r="C1844" i="27"/>
  <c r="C1768" i="27"/>
  <c r="C1803" i="27"/>
  <c r="C1739" i="27"/>
  <c r="C1711" i="27"/>
  <c r="C1683" i="27"/>
  <c r="C1655" i="27"/>
  <c r="C1617" i="27"/>
  <c r="C1586" i="27"/>
  <c r="C1542" i="27"/>
  <c r="C1527" i="27"/>
  <c r="C1495" i="27"/>
  <c r="C1462" i="27"/>
  <c r="C1433" i="27"/>
  <c r="C1405" i="27"/>
  <c r="C1373" i="27"/>
  <c r="C1337" i="27"/>
  <c r="C1307" i="27"/>
  <c r="C513" i="27"/>
  <c r="C1269" i="27"/>
  <c r="C1255" i="27"/>
  <c r="C1220" i="27"/>
  <c r="C1191" i="27"/>
  <c r="C1172" i="27"/>
  <c r="C169" i="27"/>
  <c r="C1132" i="27"/>
  <c r="C1105" i="27"/>
  <c r="C1068" i="27"/>
  <c r="C1047" i="27"/>
  <c r="C1019" i="27"/>
  <c r="C984" i="27"/>
  <c r="C950" i="27"/>
  <c r="C931" i="27"/>
  <c r="C905" i="27"/>
  <c r="C874" i="27"/>
  <c r="C845" i="27"/>
  <c r="C820" i="27"/>
  <c r="C788" i="27"/>
  <c r="C717" i="27"/>
  <c r="C749" i="27"/>
  <c r="C683" i="27"/>
  <c r="C661" i="27"/>
  <c r="C645" i="27"/>
  <c r="C616" i="27"/>
  <c r="C580" i="27"/>
  <c r="C543" i="27"/>
  <c r="C490" i="27"/>
  <c r="C461" i="27"/>
  <c r="C356" i="27"/>
  <c r="C350" i="27"/>
  <c r="C329" i="27"/>
  <c r="C314" i="27"/>
  <c r="C277" i="27"/>
  <c r="C265" i="27"/>
  <c r="C239" i="27"/>
  <c r="C235" i="27"/>
  <c r="C226" i="27"/>
  <c r="C212" i="27"/>
  <c r="C196" i="27"/>
  <c r="C155" i="27"/>
  <c r="C146" i="27"/>
  <c r="C102" i="27"/>
  <c r="C90" i="27"/>
  <c r="C79" i="27"/>
  <c r="C41" i="27"/>
  <c r="C16" i="27"/>
  <c r="C1921" i="27"/>
  <c r="C1953" i="27"/>
  <c r="C1894" i="27"/>
  <c r="C1864" i="27"/>
  <c r="C1826" i="27"/>
  <c r="C1767" i="27"/>
  <c r="C1802" i="27"/>
  <c r="C1738" i="27"/>
  <c r="C1710" i="27"/>
  <c r="C1682" i="27"/>
  <c r="C1654" i="27"/>
  <c r="C1618" i="27"/>
  <c r="C1598" i="27"/>
  <c r="C1553" i="27"/>
  <c r="C1526" i="27"/>
  <c r="C1494" i="27"/>
  <c r="C1461" i="27"/>
  <c r="C1432" i="27"/>
  <c r="C1404" i="27"/>
  <c r="C1365" i="27"/>
  <c r="C1328" i="27"/>
  <c r="C1299" i="27"/>
  <c r="C524" i="27"/>
  <c r="C1281" i="27"/>
  <c r="C1254" i="27"/>
  <c r="C1219" i="27"/>
  <c r="C1190" i="27"/>
  <c r="C1171" i="27"/>
  <c r="C173" i="27"/>
  <c r="C1134" i="27"/>
  <c r="C1104" i="27"/>
  <c r="C1078" i="27"/>
  <c r="C1046" i="27"/>
  <c r="C1018" i="27"/>
  <c r="C992" i="27"/>
  <c r="C959" i="27"/>
  <c r="C930" i="27"/>
  <c r="C904" i="27"/>
  <c r="C869" i="27"/>
  <c r="C827" i="27"/>
  <c r="C810" i="27"/>
  <c r="C787" i="27"/>
  <c r="C715" i="27"/>
  <c r="C748" i="27"/>
  <c r="C684" i="27"/>
  <c r="C652" i="27"/>
  <c r="C644" i="27"/>
  <c r="C603" i="27"/>
  <c r="C579" i="27"/>
  <c r="C542" i="27"/>
  <c r="C476" i="27"/>
  <c r="C460" i="27"/>
  <c r="C412" i="27"/>
  <c r="C387" i="27"/>
  <c r="C335" i="27"/>
  <c r="C310" i="27"/>
  <c r="C272" i="27"/>
  <c r="C254" i="27"/>
  <c r="C243" i="27"/>
  <c r="C231" i="27"/>
  <c r="C227" i="27"/>
  <c r="C218" i="27"/>
  <c r="C153" i="27"/>
  <c r="C127" i="27"/>
  <c r="C42" i="27"/>
  <c r="C1920" i="27"/>
  <c r="C1945" i="27"/>
  <c r="C1893" i="27"/>
  <c r="C1858" i="27"/>
  <c r="C1843" i="27"/>
  <c r="C1759" i="27"/>
  <c r="C1801" i="27"/>
  <c r="C1737" i="27"/>
  <c r="C1709" i="27"/>
  <c r="C1681" i="27"/>
  <c r="C1653" i="27"/>
  <c r="C1625" i="27"/>
  <c r="C1597" i="27"/>
  <c r="C1552" i="27"/>
  <c r="C1514" i="27"/>
  <c r="C1480" i="27"/>
  <c r="C1460" i="27"/>
  <c r="C1431" i="27"/>
  <c r="C1403" i="27"/>
  <c r="C1372" i="27"/>
  <c r="C1336" i="27"/>
  <c r="C1298" i="27"/>
  <c r="C530" i="27"/>
  <c r="C1296" i="27"/>
  <c r="C1253" i="27"/>
  <c r="C1218" i="27"/>
  <c r="C1189" i="27"/>
  <c r="C1170" i="27"/>
  <c r="C167" i="27"/>
  <c r="C1135" i="27"/>
  <c r="C1103" i="27"/>
  <c r="C1074" i="27"/>
  <c r="C1040" i="27"/>
  <c r="C1010" i="27"/>
  <c r="C993" i="27"/>
  <c r="C951" i="27"/>
  <c r="C929" i="27"/>
  <c r="C903" i="27"/>
  <c r="C858" i="27"/>
  <c r="C842" i="27"/>
  <c r="C813" i="27"/>
  <c r="C782" i="27"/>
  <c r="C716" i="27"/>
  <c r="C747" i="27"/>
  <c r="C686" i="27"/>
  <c r="C660" i="27"/>
  <c r="C639" i="27"/>
  <c r="C615" i="27"/>
  <c r="C578" i="27"/>
  <c r="C541" i="27"/>
  <c r="C489" i="27"/>
  <c r="C459" i="27"/>
  <c r="C432" i="27"/>
  <c r="C403" i="27"/>
  <c r="C361" i="27"/>
  <c r="C341" i="27"/>
  <c r="C328" i="27"/>
  <c r="C303" i="27"/>
  <c r="C221" i="27"/>
  <c r="C183" i="27"/>
  <c r="C162" i="27"/>
  <c r="C149" i="27"/>
  <c r="C98" i="27"/>
  <c r="C64" i="27"/>
  <c r="C43" i="27"/>
  <c r="C21" i="27"/>
  <c r="C1919" i="27"/>
  <c r="C1941" i="27"/>
  <c r="C1892" i="27"/>
  <c r="C1867" i="27"/>
  <c r="C1842" i="27"/>
  <c r="C1766" i="27"/>
  <c r="C1800" i="27"/>
  <c r="C1736" i="27"/>
  <c r="C1702" i="27"/>
  <c r="C1680" i="27"/>
  <c r="C1652" i="27"/>
  <c r="C1616" i="27"/>
  <c r="C1587" i="27"/>
  <c r="C1559" i="27"/>
  <c r="C1525" i="27"/>
  <c r="C1493" i="27"/>
  <c r="C1459" i="27"/>
  <c r="C1430" i="27"/>
  <c r="C1402" i="27"/>
  <c r="C1364" i="27"/>
  <c r="C1329" i="27"/>
  <c r="C1306" i="27"/>
  <c r="C529" i="27"/>
  <c r="C1295" i="27"/>
  <c r="C1252" i="27"/>
  <c r="C1217" i="27"/>
  <c r="C1188" i="27"/>
  <c r="C1169" i="27"/>
  <c r="C172" i="27"/>
  <c r="C1138" i="27"/>
  <c r="C1102" i="27"/>
  <c r="C1070" i="27"/>
  <c r="C1045" i="27"/>
  <c r="C1017" i="27"/>
  <c r="C1002" i="27"/>
  <c r="C965" i="27"/>
  <c r="C928" i="27"/>
  <c r="C902" i="27"/>
  <c r="C868" i="27"/>
  <c r="C838" i="27"/>
  <c r="C799" i="27"/>
  <c r="C779" i="27"/>
  <c r="C723" i="27"/>
  <c r="C746" i="27"/>
  <c r="C692" i="27"/>
  <c r="C659" i="27"/>
  <c r="C643" i="27"/>
  <c r="C605" i="27"/>
  <c r="C577" i="27"/>
  <c r="C540" i="27"/>
  <c r="C475" i="27"/>
  <c r="C458" i="27"/>
  <c r="C428" i="27"/>
  <c r="C420" i="27"/>
  <c r="C409" i="27"/>
  <c r="C369" i="27"/>
  <c r="C355" i="27"/>
  <c r="C342" i="27"/>
  <c r="C315" i="27"/>
  <c r="C281" i="27"/>
  <c r="C164" i="27"/>
  <c r="C139" i="27"/>
  <c r="C122" i="27"/>
  <c r="C93" i="27"/>
  <c r="C76" i="27"/>
  <c r="C57" i="27"/>
  <c r="C1918" i="27"/>
  <c r="C1959" i="27"/>
  <c r="C1891" i="27"/>
  <c r="C1862" i="27"/>
  <c r="C1841" i="27"/>
  <c r="C1765" i="27"/>
  <c r="C1799" i="27"/>
  <c r="C1735" i="27"/>
  <c r="C1703" i="27"/>
  <c r="C1679" i="27"/>
  <c r="C1651" i="27"/>
  <c r="C1624" i="27"/>
  <c r="C1596" i="27"/>
  <c r="C1557" i="27"/>
  <c r="C1510" i="27"/>
  <c r="C1486" i="27"/>
  <c r="C1458" i="27"/>
  <c r="C1429" i="27"/>
  <c r="C1401" i="27"/>
  <c r="C1371" i="27"/>
  <c r="C1335" i="27"/>
  <c r="C1305" i="27"/>
  <c r="C516" i="27"/>
  <c r="C1275" i="27"/>
  <c r="C1240" i="27"/>
  <c r="C1211" i="27"/>
  <c r="C1182" i="27"/>
  <c r="C1168" i="27"/>
  <c r="C171" i="27"/>
  <c r="C1130" i="27"/>
  <c r="C1101" i="27"/>
  <c r="C1080" i="27"/>
  <c r="C1042" i="27"/>
  <c r="C1013" i="27"/>
  <c r="C994" i="27"/>
  <c r="C958" i="27"/>
  <c r="C927" i="27"/>
  <c r="C901" i="27"/>
  <c r="C860" i="27"/>
  <c r="C830" i="27"/>
  <c r="C816" i="27"/>
  <c r="C775" i="27"/>
  <c r="C722" i="27"/>
  <c r="C745" i="27"/>
  <c r="C691" i="27"/>
  <c r="C658" i="27"/>
  <c r="C642" i="27"/>
  <c r="C614" i="27"/>
  <c r="C576" i="27"/>
  <c r="C539" i="27"/>
  <c r="C488" i="27"/>
  <c r="C446" i="27"/>
  <c r="C431" i="27"/>
  <c r="C419" i="27"/>
  <c r="C402" i="27"/>
  <c r="C372" i="27"/>
  <c r="C343" i="27"/>
  <c r="C339" i="27"/>
  <c r="C285" i="27"/>
  <c r="C219" i="27"/>
  <c r="C148" i="27"/>
  <c r="C141" i="27"/>
  <c r="C132" i="27"/>
  <c r="C123" i="27"/>
  <c r="C117" i="27"/>
  <c r="C115" i="27"/>
  <c r="C105" i="27"/>
  <c r="C58" i="27"/>
  <c r="C37" i="27"/>
  <c r="C32" i="27"/>
  <c r="C13" i="27"/>
  <c r="C9" i="27"/>
  <c r="C1917" i="27"/>
  <c r="C1958" i="27"/>
  <c r="C1890" i="27"/>
  <c r="C1857" i="27"/>
  <c r="C1840" i="27"/>
  <c r="C1764" i="27"/>
  <c r="C1798" i="27"/>
  <c r="C1734" i="27"/>
  <c r="C1708" i="27"/>
  <c r="C1678" i="27"/>
  <c r="C1650" i="27"/>
  <c r="C1623" i="27"/>
  <c r="C1595" i="27"/>
  <c r="C1566" i="27"/>
  <c r="C1524" i="27"/>
  <c r="C1492" i="27"/>
  <c r="C1457" i="27"/>
  <c r="C1428" i="27"/>
  <c r="C1400" i="27"/>
  <c r="C1370" i="27"/>
  <c r="C1334" i="27"/>
  <c r="C1304" i="27"/>
  <c r="C512" i="27"/>
  <c r="C1272" i="27"/>
  <c r="C1251" i="27"/>
  <c r="C1212" i="27"/>
  <c r="C1187" i="27"/>
  <c r="C1167" i="27"/>
  <c r="C176" i="27"/>
  <c r="C1131" i="27"/>
  <c r="C1100" i="27"/>
  <c r="C1075" i="27"/>
  <c r="C1039" i="27"/>
  <c r="C1016" i="27"/>
  <c r="C987" i="27"/>
  <c r="C964" i="27"/>
  <c r="C926" i="27"/>
  <c r="C896" i="27"/>
  <c r="C859" i="27"/>
  <c r="C826" i="27"/>
  <c r="C797" i="27"/>
  <c r="C770" i="27"/>
  <c r="C721" i="27"/>
  <c r="C744" i="27"/>
  <c r="C690" i="27"/>
  <c r="C657" i="27"/>
  <c r="C626" i="27"/>
  <c r="C595" i="27"/>
  <c r="C575" i="27"/>
  <c r="C538" i="27"/>
  <c r="C487" i="27"/>
  <c r="C445" i="27"/>
  <c r="C438" i="27"/>
  <c r="C415" i="27"/>
  <c r="C396" i="27"/>
  <c r="C383" i="27"/>
  <c r="C345" i="27"/>
  <c r="C344" i="27"/>
  <c r="C338" i="27"/>
  <c r="C320" i="27"/>
  <c r="C282" i="27"/>
  <c r="C268" i="27"/>
  <c r="C163" i="27"/>
  <c r="C97" i="27"/>
  <c r="C87" i="27"/>
  <c r="C77" i="27"/>
  <c r="C69" i="27"/>
  <c r="C55" i="27"/>
  <c r="C22" i="27"/>
  <c r="C10" i="27"/>
  <c r="C1916" i="27"/>
  <c r="C27" i="27"/>
  <c r="C1955" i="27"/>
  <c r="C1889" i="27"/>
  <c r="C1856" i="27"/>
  <c r="C1839" i="27"/>
  <c r="C1763" i="27"/>
  <c r="C1797" i="27"/>
  <c r="C1733" i="27"/>
  <c r="C1707" i="27"/>
  <c r="C1673" i="27"/>
  <c r="C1646" i="27"/>
  <c r="C1622" i="27"/>
  <c r="C1594" i="27"/>
  <c r="C1564" i="27"/>
  <c r="C1512" i="27"/>
  <c r="C1487" i="27"/>
  <c r="C1456" i="27"/>
  <c r="C1427" i="27"/>
  <c r="C1399" i="27"/>
  <c r="C1369" i="27"/>
  <c r="C1333" i="27"/>
  <c r="C1303" i="27"/>
  <c r="C511" i="27"/>
  <c r="C1284" i="27"/>
  <c r="C1250" i="27"/>
  <c r="C1216" i="27"/>
  <c r="C1186" i="27"/>
  <c r="C1166" i="27"/>
  <c r="C175" i="27"/>
  <c r="C1129" i="27"/>
  <c r="C1099" i="27"/>
  <c r="C1076" i="27"/>
  <c r="C1041" i="27"/>
  <c r="C1011" i="27"/>
  <c r="C983" i="27"/>
  <c r="C953" i="27"/>
  <c r="C925" i="27"/>
  <c r="C900" i="27"/>
  <c r="C870" i="27"/>
  <c r="C831" i="27"/>
  <c r="C809" i="27"/>
  <c r="C786" i="27"/>
  <c r="C718" i="27"/>
  <c r="C743" i="27"/>
  <c r="C685" i="27"/>
  <c r="C656" i="27"/>
  <c r="C628" i="27"/>
  <c r="C604" i="27"/>
  <c r="C574" i="27"/>
  <c r="C537" i="27"/>
  <c r="C477" i="27"/>
  <c r="C457" i="27"/>
  <c r="C434" i="27"/>
  <c r="C421" i="27"/>
  <c r="C407" i="27"/>
  <c r="C380" i="27"/>
  <c r="C371" i="27"/>
  <c r="C370" i="27"/>
  <c r="C337" i="27"/>
  <c r="C289" i="27"/>
  <c r="C275" i="27"/>
  <c r="C253" i="27"/>
  <c r="C240" i="27"/>
  <c r="C234" i="27"/>
  <c r="C223" i="27"/>
  <c r="C206" i="27"/>
  <c r="C47" i="27"/>
  <c r="C1915" i="27"/>
  <c r="C1952" i="27"/>
  <c r="C1888" i="27"/>
  <c r="C1860" i="27"/>
  <c r="C1838" i="27"/>
  <c r="C1762" i="27"/>
  <c r="C1796" i="27"/>
  <c r="C1730" i="27"/>
  <c r="C1706" i="27"/>
  <c r="C1677" i="27"/>
  <c r="C1649" i="27"/>
  <c r="C1621" i="27"/>
  <c r="C1593" i="27"/>
  <c r="C1561" i="27"/>
  <c r="C1523" i="27"/>
  <c r="C1491" i="27"/>
  <c r="C1455" i="27"/>
  <c r="C1426" i="27"/>
  <c r="C1398" i="27"/>
  <c r="C1368" i="27"/>
  <c r="C1332" i="27"/>
  <c r="C1302" i="27"/>
  <c r="C526" i="27"/>
  <c r="C1271" i="27"/>
  <c r="C1247" i="27"/>
  <c r="C1215" i="27"/>
  <c r="C1185" i="27"/>
  <c r="C1165" i="27"/>
  <c r="C1137" i="27"/>
  <c r="C1098" i="27"/>
  <c r="C1082" i="27"/>
  <c r="C1044" i="27"/>
  <c r="C1015" i="27"/>
  <c r="C1001" i="27"/>
  <c r="C963" i="27"/>
  <c r="C924" i="27"/>
  <c r="C899" i="27"/>
  <c r="C871" i="27"/>
  <c r="C834" i="27"/>
  <c r="C814" i="27"/>
  <c r="C785" i="27"/>
  <c r="C712" i="27"/>
  <c r="C742" i="27"/>
  <c r="C689" i="27"/>
  <c r="C655" i="27"/>
  <c r="C641" i="27"/>
  <c r="C600" i="27"/>
  <c r="C573" i="27"/>
  <c r="C536" i="27"/>
  <c r="C486" i="27"/>
  <c r="C449" i="27"/>
  <c r="C401" i="27"/>
  <c r="C381" i="27"/>
  <c r="C284" i="27"/>
  <c r="C280" i="27"/>
  <c r="C279" i="27"/>
  <c r="C278" i="27"/>
  <c r="C245" i="27"/>
  <c r="C220" i="27"/>
  <c r="C203" i="27"/>
  <c r="C199" i="27"/>
  <c r="C184" i="27"/>
  <c r="C181" i="27"/>
  <c r="C180" i="27"/>
  <c r="C116" i="27"/>
  <c r="C101" i="27"/>
  <c r="C92" i="27"/>
  <c r="C71" i="27"/>
  <c r="C65" i="27"/>
  <c r="C52" i="27"/>
  <c r="C28" i="27"/>
  <c r="C1914" i="27"/>
  <c r="C1957" i="27"/>
  <c r="C1887" i="27"/>
  <c r="C1866" i="27"/>
  <c r="C1836" i="27"/>
  <c r="C1761" i="27"/>
  <c r="C1795" i="27"/>
  <c r="C1732" i="27"/>
  <c r="C1705" i="27"/>
  <c r="C1676" i="27"/>
  <c r="C1648" i="27"/>
  <c r="C1620" i="27"/>
  <c r="C1592" i="27"/>
  <c r="C1563" i="27"/>
  <c r="C1518" i="27"/>
  <c r="C1488" i="27"/>
  <c r="C1454" i="27"/>
  <c r="C1425" i="27"/>
  <c r="C1397" i="27"/>
  <c r="C1367" i="27"/>
  <c r="C1331" i="27"/>
  <c r="C1301" i="27"/>
  <c r="C503" i="27"/>
  <c r="C1287" i="27"/>
  <c r="C1249" i="27"/>
  <c r="C1214" i="27"/>
  <c r="C1184" i="27"/>
  <c r="C1164" i="27"/>
  <c r="C1136" i="27"/>
  <c r="C1097" i="27"/>
  <c r="C1081" i="27"/>
  <c r="C1043" i="27"/>
  <c r="C1014" i="27"/>
  <c r="C981" i="27"/>
  <c r="C962" i="27"/>
  <c r="C923" i="27"/>
  <c r="C898" i="27"/>
  <c r="C873" i="27"/>
  <c r="C837" i="27"/>
  <c r="C815" i="27"/>
  <c r="C784" i="27"/>
  <c r="C720" i="27"/>
  <c r="C741" i="27"/>
  <c r="C688" i="27"/>
  <c r="C654" i="27"/>
  <c r="C623" i="27"/>
  <c r="C613" i="27"/>
  <c r="C572" i="27"/>
  <c r="C535" i="27"/>
  <c r="C485" i="27"/>
  <c r="C456" i="27"/>
  <c r="C377" i="27"/>
  <c r="C287" i="27"/>
  <c r="C264" i="27"/>
  <c r="C258" i="27"/>
  <c r="C249" i="27"/>
  <c r="C241" i="27"/>
  <c r="C232" i="27"/>
  <c r="C204" i="27"/>
  <c r="C201" i="27"/>
  <c r="C185" i="27"/>
  <c r="C113" i="27"/>
  <c r="C73" i="27"/>
  <c r="C63" i="27"/>
  <c r="C25" i="27"/>
  <c r="C1913" i="27"/>
  <c r="C1956" i="27"/>
  <c r="C1886" i="27"/>
  <c r="C1861" i="27"/>
  <c r="C1835" i="27"/>
  <c r="C1760" i="27"/>
  <c r="C1794" i="27"/>
  <c r="C1731" i="27"/>
  <c r="C1704" i="27"/>
  <c r="C1675" i="27"/>
  <c r="C1647" i="27"/>
  <c r="C1619" i="27"/>
  <c r="C1591" i="27"/>
  <c r="C1550" i="27"/>
  <c r="C1511" i="27"/>
  <c r="C1481" i="27"/>
  <c r="C1453" i="27"/>
  <c r="C1424" i="27"/>
  <c r="C1396" i="27"/>
  <c r="C1366" i="27"/>
  <c r="C1330" i="27"/>
  <c r="C1300" i="27"/>
  <c r="C515" i="27"/>
  <c r="C1280" i="27"/>
  <c r="C1248" i="27"/>
  <c r="C1213" i="27"/>
  <c r="C1183" i="27"/>
  <c r="C1163" i="27"/>
  <c r="C165" i="27"/>
  <c r="C1124" i="27"/>
  <c r="C1095" i="27"/>
  <c r="C1066" i="27"/>
  <c r="C1037" i="27"/>
  <c r="C1008" i="27"/>
  <c r="C995" i="27"/>
  <c r="C961" i="27"/>
  <c r="C922" i="27"/>
  <c r="C897" i="27"/>
  <c r="C864" i="27"/>
  <c r="C839" i="27"/>
  <c r="C817" i="27"/>
  <c r="C776" i="27"/>
  <c r="C719" i="27"/>
  <c r="C740" i="27"/>
  <c r="C687" i="27"/>
  <c r="C653" i="27"/>
  <c r="C640" i="27"/>
  <c r="C609" i="27"/>
  <c r="C571" i="27"/>
  <c r="C534" i="27"/>
  <c r="C484" i="27"/>
  <c r="C455" i="27"/>
  <c r="C437" i="27"/>
  <c r="C426" i="27"/>
  <c r="C398" i="27"/>
  <c r="C390" i="27"/>
  <c r="C379" i="27"/>
  <c r="C362" i="27"/>
  <c r="C290" i="27"/>
  <c r="C138" i="27"/>
  <c r="C96" i="27"/>
  <c r="C53" i="27"/>
  <c r="C45" i="27"/>
  <c r="C18" i="27"/>
  <c r="C4" i="25"/>
  <c r="L9" i="27" l="1"/>
  <c r="L53" i="27"/>
  <c r="L52" i="27"/>
  <c r="L27" i="27"/>
  <c r="L1779" i="27"/>
  <c r="L1184" i="27"/>
  <c r="L1848" i="27"/>
  <c r="L151" i="27"/>
  <c r="L426" i="27"/>
  <c r="L1550" i="27"/>
  <c r="L613" i="27"/>
  <c r="L503" i="27"/>
  <c r="L184" i="27"/>
  <c r="L1098" i="27"/>
  <c r="L223" i="27"/>
  <c r="L1041" i="27"/>
  <c r="L383" i="27"/>
  <c r="L1075" i="27"/>
  <c r="L123" i="27"/>
  <c r="L1080" i="27"/>
  <c r="L1735" i="27"/>
  <c r="L540" i="27"/>
  <c r="L1430" i="27"/>
  <c r="L459" i="27"/>
  <c r="L1372" i="27"/>
  <c r="L412" i="27"/>
  <c r="L1598" i="27"/>
  <c r="L490" i="27"/>
  <c r="L1405" i="27"/>
  <c r="L255" i="27"/>
  <c r="L1106" i="27"/>
  <c r="L38" i="27"/>
  <c r="L1021" i="27"/>
  <c r="L1961" i="27"/>
  <c r="L1175" i="27"/>
  <c r="L108" i="27"/>
  <c r="L1176" i="27"/>
  <c r="L131" i="27"/>
  <c r="L517" i="27"/>
  <c r="L233" i="27"/>
  <c r="L1226" i="27"/>
  <c r="L336" i="27"/>
  <c r="L1111" i="27"/>
  <c r="L114" i="27"/>
  <c r="L1112" i="27"/>
  <c r="L1776" i="27"/>
  <c r="L867" i="27"/>
  <c r="L179" i="27"/>
  <c r="L1290" i="27"/>
  <c r="L301" i="27"/>
  <c r="L1115" i="27"/>
  <c r="L96" i="27"/>
  <c r="L165" i="27"/>
  <c r="L113" i="27"/>
  <c r="L1301" i="27"/>
  <c r="L65" i="27"/>
  <c r="L899" i="27"/>
  <c r="L1838" i="27"/>
  <c r="L831" i="27"/>
  <c r="L1733" i="27"/>
  <c r="L626" i="27"/>
  <c r="L13" i="27"/>
  <c r="L642" i="27"/>
  <c r="L1510" i="27"/>
  <c r="L799" i="27"/>
  <c r="L1702" i="27"/>
  <c r="L716" i="27"/>
  <c r="L1653" i="27"/>
  <c r="L748" i="27"/>
  <c r="L1171" i="27"/>
  <c r="L102" i="27"/>
  <c r="L1019" i="27"/>
  <c r="L1960" i="27"/>
  <c r="L662" i="27"/>
  <c r="L1545" i="27"/>
  <c r="L128" i="27"/>
  <c r="L1049" i="27"/>
  <c r="L1924" i="27"/>
  <c r="L980" i="27"/>
  <c r="L213" i="27"/>
  <c r="L1195" i="27"/>
  <c r="L211" i="27"/>
  <c r="L1127" i="27"/>
  <c r="L34" i="27"/>
  <c r="L1052" i="27"/>
  <c r="L1717" i="27"/>
  <c r="L909" i="27"/>
  <c r="L1775" i="27"/>
  <c r="L910" i="27"/>
  <c r="L1847" i="27"/>
  <c r="L670" i="27"/>
  <c r="L1585" i="27"/>
  <c r="L601" i="27"/>
  <c r="L1522" i="27"/>
  <c r="L327" i="27"/>
  <c r="L672" i="27"/>
  <c r="L1145" i="27"/>
  <c r="L455" i="27"/>
  <c r="L1366" i="27"/>
  <c r="L287" i="27"/>
  <c r="L1592" i="27"/>
  <c r="L401" i="27"/>
  <c r="L1368" i="27"/>
  <c r="L407" i="27"/>
  <c r="L1512" i="27"/>
  <c r="L415" i="27"/>
  <c r="L1304" i="27"/>
  <c r="L141" i="27"/>
  <c r="L1130" i="27"/>
  <c r="L369" i="27"/>
  <c r="L1295" i="27"/>
  <c r="L303" i="27"/>
  <c r="L1431" i="27"/>
  <c r="L476" i="27"/>
  <c r="L1654" i="27"/>
  <c r="L820" i="27"/>
  <c r="L269" i="27"/>
  <c r="L1845" i="27"/>
  <c r="L130" i="27"/>
  <c r="L897" i="27"/>
  <c r="L73" i="27"/>
  <c r="L1081" i="27"/>
  <c r="L1795" i="27"/>
  <c r="L641" i="27"/>
  <c r="L1561" i="27"/>
  <c r="L809" i="27"/>
  <c r="L1707" i="27"/>
  <c r="L826" i="27"/>
  <c r="L1734" i="27"/>
  <c r="L614" i="27"/>
  <c r="L1486" i="27"/>
  <c r="L779" i="27"/>
  <c r="L1680" i="27"/>
  <c r="L951" i="27"/>
  <c r="L1858" i="27"/>
  <c r="L930" i="27"/>
  <c r="L1328" i="27"/>
  <c r="L239" i="27"/>
  <c r="L1191" i="27"/>
  <c r="L1895" i="27"/>
  <c r="L646" i="27"/>
  <c r="L1528" i="27"/>
  <c r="L533" i="27"/>
  <c r="L1685" i="27"/>
  <c r="L1376" i="27"/>
  <c r="L386" i="27"/>
  <c r="L1377" i="27"/>
  <c r="L330" i="27"/>
  <c r="L1531" i="27"/>
  <c r="L547" i="27"/>
  <c r="L1439" i="27"/>
  <c r="L649" i="27"/>
  <c r="L1520" i="27"/>
  <c r="L650" i="27"/>
  <c r="L1548" i="27"/>
  <c r="L631" i="27"/>
  <c r="L1547" i="27"/>
  <c r="L585" i="27"/>
  <c r="L1503" i="27"/>
  <c r="L624" i="27"/>
  <c r="L1318" i="27"/>
  <c r="L687" i="27"/>
  <c r="L1591" i="27"/>
  <c r="L623" i="27"/>
  <c r="L1563" i="27"/>
  <c r="L381" i="27"/>
  <c r="L1332" i="27"/>
  <c r="L604" i="27"/>
  <c r="L1487" i="27"/>
  <c r="L396" i="27"/>
  <c r="L512" i="27"/>
  <c r="L132" i="27"/>
  <c r="L516" i="27"/>
  <c r="L355" i="27"/>
  <c r="L1252" i="27"/>
  <c r="L221" i="27"/>
  <c r="L1189" i="27"/>
  <c r="L231" i="27"/>
  <c r="L1365" i="27"/>
  <c r="L265" i="27"/>
  <c r="L1220" i="27"/>
  <c r="L140" i="27"/>
  <c r="L1126" i="27"/>
  <c r="L305" i="27"/>
  <c r="L1257" i="27"/>
  <c r="L478" i="27"/>
  <c r="L1408" i="27"/>
  <c r="L463" i="27"/>
  <c r="L1409" i="27"/>
  <c r="L357" i="27"/>
  <c r="L1312" i="27"/>
  <c r="L244" i="27"/>
  <c r="L1468" i="27"/>
  <c r="L668" i="27"/>
  <c r="L1565" i="27"/>
  <c r="L669" i="27"/>
  <c r="L1605" i="27"/>
  <c r="L911" i="27"/>
  <c r="L1834" i="27"/>
  <c r="L844" i="27"/>
  <c r="L1790" i="27"/>
  <c r="L1347" i="27"/>
  <c r="L740" i="27"/>
  <c r="L1619" i="27"/>
  <c r="L654" i="27"/>
  <c r="L1331" i="27"/>
  <c r="L203" i="27"/>
  <c r="L1165" i="27"/>
  <c r="L240" i="27"/>
  <c r="L511" i="27"/>
  <c r="L268" i="27"/>
  <c r="L1131" i="27"/>
  <c r="L1764" i="27"/>
  <c r="L901" i="27"/>
  <c r="L1765" i="27"/>
  <c r="L838" i="27"/>
  <c r="L1736" i="27"/>
  <c r="L541" i="27"/>
  <c r="L1218" i="27"/>
  <c r="L243" i="27"/>
  <c r="L1190" i="27"/>
  <c r="L146" i="27"/>
  <c r="L1047" i="27"/>
  <c r="L1711" i="27"/>
  <c r="L414" i="27"/>
  <c r="L1589" i="27"/>
  <c r="L776" i="27"/>
  <c r="L1424" i="27"/>
  <c r="L204" i="27"/>
  <c r="L1397" i="27"/>
  <c r="L653" i="27"/>
  <c r="L1300" i="27"/>
  <c r="L258" i="27"/>
  <c r="L1518" i="27"/>
  <c r="L284" i="27"/>
  <c r="L1302" i="27"/>
  <c r="L371" i="27"/>
  <c r="L1250" i="27"/>
  <c r="L97" i="27"/>
  <c r="L1272" i="27"/>
  <c r="L372" i="27"/>
  <c r="L1275" i="27"/>
  <c r="L342" i="27"/>
  <c r="L1217" i="27"/>
  <c r="L183" i="27"/>
  <c r="L1170" i="27"/>
  <c r="L227" i="27"/>
  <c r="L173" i="27"/>
  <c r="L90" i="27"/>
  <c r="L984" i="27"/>
  <c r="L103" i="27"/>
  <c r="L875" i="27"/>
  <c r="L271" i="27"/>
  <c r="L1222" i="27"/>
  <c r="L152" i="27"/>
  <c r="L752" i="27"/>
  <c r="L1614" i="27"/>
  <c r="L695" i="27"/>
  <c r="L1859" i="27"/>
  <c r="L865" i="27"/>
  <c r="L19" i="27"/>
  <c r="L1009" i="27"/>
  <c r="L1688" i="27"/>
  <c r="L879" i="27"/>
  <c r="L1810" i="27"/>
  <c r="L880" i="27"/>
  <c r="L49" i="27"/>
  <c r="L1316" i="27"/>
  <c r="L309" i="27"/>
  <c r="L1056" i="27"/>
  <c r="L1749" i="27"/>
  <c r="L881" i="27"/>
  <c r="L437" i="27"/>
  <c r="L1330" i="27"/>
  <c r="L264" i="27"/>
  <c r="L1097" i="27"/>
  <c r="L199" i="27"/>
  <c r="L1137" i="27"/>
  <c r="L234" i="27"/>
  <c r="L1076" i="27"/>
  <c r="L1916" i="27"/>
  <c r="L859" i="27"/>
  <c r="L1798" i="27"/>
  <c r="L860" i="27"/>
  <c r="L1799" i="27"/>
  <c r="L577" i="27"/>
  <c r="L1459" i="27"/>
  <c r="L489" i="27"/>
  <c r="L1403" i="27"/>
  <c r="L460" i="27"/>
  <c r="L1618" i="27"/>
  <c r="L543" i="27"/>
  <c r="L1433" i="27"/>
  <c r="L392" i="27"/>
  <c r="L1308" i="27"/>
  <c r="L805" i="27"/>
  <c r="L1713" i="27"/>
  <c r="L713" i="27"/>
  <c r="L1657" i="27"/>
  <c r="L753" i="27"/>
  <c r="L1658" i="27"/>
  <c r="L893" i="27"/>
  <c r="L1773" i="27"/>
  <c r="L808" i="27"/>
  <c r="L1912" i="27"/>
  <c r="L1141" i="27"/>
  <c r="L228" i="27"/>
  <c r="L1142" i="27"/>
  <c r="L394" i="27"/>
  <c r="L1345" i="27"/>
  <c r="L334" i="27"/>
  <c r="L525" i="27"/>
  <c r="L1590" i="27"/>
  <c r="L961" i="27"/>
  <c r="L1861" i="27"/>
  <c r="L1136" i="27"/>
  <c r="L71" i="27"/>
  <c r="L924" i="27"/>
  <c r="L1860" i="27"/>
  <c r="L870" i="27"/>
  <c r="L1797" i="27"/>
  <c r="L657" i="27"/>
  <c r="L1566" i="27"/>
  <c r="L419" i="27"/>
  <c r="L1557" i="27"/>
  <c r="L605" i="27"/>
  <c r="L1493" i="27"/>
  <c r="L782" i="27"/>
  <c r="L1681" i="27"/>
  <c r="L715" i="27"/>
  <c r="L1404" i="27"/>
  <c r="L277" i="27"/>
  <c r="L1462" i="27"/>
  <c r="L1922" i="27"/>
  <c r="L693" i="27"/>
  <c r="L170" i="27"/>
  <c r="L362" i="27"/>
  <c r="L1008" i="27"/>
  <c r="L1675" i="27"/>
  <c r="L741" i="27"/>
  <c r="L1648" i="27"/>
  <c r="L1124" i="27"/>
  <c r="L1760" i="27"/>
  <c r="L837" i="27"/>
  <c r="L871" i="27"/>
  <c r="L1762" i="27"/>
  <c r="L574" i="27"/>
  <c r="L1456" i="27"/>
  <c r="L595" i="27"/>
  <c r="L1492" i="27"/>
  <c r="L830" i="27"/>
  <c r="L57" i="27"/>
  <c r="L1017" i="27"/>
  <c r="L1941" i="27"/>
  <c r="L747" i="27"/>
  <c r="L1625" i="27"/>
  <c r="L684" i="27"/>
  <c r="L1826" i="27"/>
  <c r="L717" i="27"/>
  <c r="L1655" i="27"/>
  <c r="L366" i="27"/>
  <c r="L522" i="27"/>
  <c r="L1804" i="27"/>
  <c r="L778" i="27"/>
  <c r="L1435" i="27"/>
  <c r="L462" i="27"/>
  <c r="L968" i="27"/>
  <c r="L1865" i="27"/>
  <c r="L935" i="27"/>
  <c r="L1628" i="27"/>
  <c r="L648" i="27"/>
  <c r="L1109" i="27"/>
  <c r="L1808" i="27"/>
  <c r="L791" i="27"/>
  <c r="L1947" i="27"/>
  <c r="L519" i="27"/>
  <c r="L393" i="27"/>
  <c r="L1315" i="27"/>
  <c r="L408" i="27"/>
  <c r="L1113" i="27"/>
  <c r="L1777" i="27"/>
  <c r="L807" i="27"/>
  <c r="L111" i="27"/>
  <c r="L1555" i="27"/>
  <c r="L922" i="27"/>
  <c r="L1835" i="27"/>
  <c r="L873" i="27"/>
  <c r="L1761" i="27"/>
  <c r="L655" i="27"/>
  <c r="L1593" i="27"/>
  <c r="L380" i="27"/>
  <c r="L1284" i="27"/>
  <c r="L163" i="27"/>
  <c r="L1100" i="27"/>
  <c r="L1524" i="27"/>
  <c r="L402" i="27"/>
  <c r="L1101" i="27"/>
  <c r="L76" i="27"/>
  <c r="L1045" i="27"/>
  <c r="L1919" i="27"/>
  <c r="L993" i="27"/>
  <c r="L1893" i="27"/>
  <c r="L959" i="27"/>
  <c r="L1864" i="27"/>
  <c r="L788" i="27"/>
  <c r="L1683" i="27"/>
  <c r="L259" i="27"/>
  <c r="L906" i="27"/>
  <c r="L1769" i="27"/>
  <c r="L569" i="27"/>
  <c r="L1464" i="27"/>
  <c r="L193" i="27"/>
  <c r="L1194" i="27"/>
  <c r="L1885" i="27"/>
  <c r="L969" i="27"/>
  <c r="L1884" i="27"/>
  <c r="L666" i="27"/>
  <c r="L1543" i="27"/>
  <c r="L582" i="27"/>
  <c r="L1259" i="27"/>
  <c r="L359" i="27"/>
  <c r="L1314" i="27"/>
  <c r="L425" i="27"/>
  <c r="L1344" i="27"/>
  <c r="L72" i="27"/>
  <c r="L1143" i="27"/>
  <c r="L237" i="27"/>
  <c r="L1086" i="27"/>
  <c r="L125" i="27"/>
  <c r="L913" i="27"/>
  <c r="L138" i="27"/>
  <c r="L1163" i="27"/>
  <c r="L185" i="27"/>
  <c r="L898" i="27"/>
  <c r="L1836" i="27"/>
  <c r="L689" i="27"/>
  <c r="L1621" i="27"/>
  <c r="L628" i="27"/>
  <c r="L1099" i="27"/>
  <c r="L10" i="27"/>
  <c r="L896" i="27"/>
  <c r="L32" i="27"/>
  <c r="L658" i="27"/>
  <c r="L1305" i="27"/>
  <c r="L93" i="27"/>
  <c r="L1070" i="27"/>
  <c r="L21" i="27"/>
  <c r="L1010" i="27"/>
  <c r="L1945" i="27"/>
  <c r="L992" i="27"/>
  <c r="L1894" i="27"/>
  <c r="L580" i="27"/>
  <c r="L1255" i="27"/>
  <c r="L147" i="27"/>
  <c r="L932" i="27"/>
  <c r="L1327" i="27"/>
  <c r="L534" i="27"/>
  <c r="L1213" i="27"/>
  <c r="L1956" i="27"/>
  <c r="L456" i="27"/>
  <c r="L962" i="27"/>
  <c r="L1887" i="27"/>
  <c r="L325" i="27"/>
  <c r="L617" i="27"/>
  <c r="L847" i="27"/>
  <c r="L1072" i="27"/>
  <c r="L1291" i="27"/>
  <c r="L1497" i="27"/>
  <c r="L1741" i="27"/>
  <c r="L12" i="27"/>
  <c r="L215" i="27"/>
  <c r="L545" i="27"/>
  <c r="L790" i="27"/>
  <c r="L1022" i="27"/>
  <c r="L1223" i="27"/>
  <c r="L1436" i="27"/>
  <c r="L1672" i="27"/>
  <c r="L1943" i="27"/>
  <c r="L230" i="27"/>
  <c r="L492" i="27"/>
  <c r="L726" i="27"/>
  <c r="L997" i="27"/>
  <c r="L1224" i="27"/>
  <c r="L1437" i="27"/>
  <c r="L1686" i="27"/>
  <c r="L1951" i="27"/>
  <c r="L229" i="27"/>
  <c r="L373" i="27"/>
  <c r="L681" i="27"/>
  <c r="L936" i="27"/>
  <c r="L166" i="27"/>
  <c r="L1341" i="27"/>
  <c r="L1602" i="27"/>
  <c r="L1846" i="27"/>
  <c r="L120" i="27"/>
  <c r="L248" i="27"/>
  <c r="L618" i="27"/>
  <c r="L850" i="27"/>
  <c r="L1083" i="27"/>
  <c r="L1277" i="27"/>
  <c r="L1482" i="27"/>
  <c r="L1745" i="27"/>
  <c r="L24" i="27"/>
  <c r="L388" i="27"/>
  <c r="L697" i="27"/>
  <c r="L937" i="27"/>
  <c r="L174" i="27"/>
  <c r="L1343" i="27"/>
  <c r="L1604" i="27"/>
  <c r="L1832" i="27"/>
  <c r="L346" i="27"/>
  <c r="L444" i="27"/>
  <c r="L698" i="27"/>
  <c r="L938" i="27"/>
  <c r="L1157" i="27"/>
  <c r="L1381" i="27"/>
  <c r="L1631" i="27"/>
  <c r="L1871" i="27"/>
  <c r="L110" i="27"/>
  <c r="L430" i="27"/>
  <c r="L699" i="27"/>
  <c r="L939" i="27"/>
  <c r="L1178" i="27"/>
  <c r="L1382" i="27"/>
  <c r="L1632" i="27"/>
  <c r="L1872" i="27"/>
  <c r="L238" i="27"/>
  <c r="L378" i="27"/>
  <c r="L629" i="27"/>
  <c r="L862" i="27"/>
  <c r="L1114" i="27"/>
  <c r="L1317" i="27"/>
  <c r="L1560" i="27"/>
  <c r="L1778" i="27"/>
  <c r="L145" i="27"/>
  <c r="L374" i="27"/>
  <c r="L701" i="27"/>
  <c r="L941" i="27"/>
  <c r="L1158" i="27"/>
  <c r="L1384" i="27"/>
  <c r="L1634" i="27"/>
  <c r="L1874" i="27"/>
  <c r="L290" i="27"/>
  <c r="L484" i="27"/>
  <c r="L719" i="27"/>
  <c r="L995" i="27"/>
  <c r="L1183" i="27"/>
  <c r="L1396" i="27"/>
  <c r="L1647" i="27"/>
  <c r="L1886" i="27"/>
  <c r="L201" i="27"/>
  <c r="L377" i="27"/>
  <c r="L688" i="27"/>
  <c r="L923" i="27"/>
  <c r="L1164" i="27"/>
  <c r="L1367" i="27"/>
  <c r="L1620" i="27"/>
  <c r="L1866" i="27"/>
  <c r="L92" i="27"/>
  <c r="L220" i="27"/>
  <c r="L449" i="27"/>
  <c r="L742" i="27"/>
  <c r="L963" i="27"/>
  <c r="L1185" i="27"/>
  <c r="L1398" i="27"/>
  <c r="L1649" i="27"/>
  <c r="L1888" i="27"/>
  <c r="L253" i="27"/>
  <c r="L421" i="27"/>
  <c r="L656" i="27"/>
  <c r="L900" i="27"/>
  <c r="L1129" i="27"/>
  <c r="L1303" i="27"/>
  <c r="L1564" i="27"/>
  <c r="L1763" i="27"/>
  <c r="L22" i="27"/>
  <c r="L282" i="27"/>
  <c r="L438" i="27"/>
  <c r="L690" i="27"/>
  <c r="L926" i="27"/>
  <c r="L176" i="27"/>
  <c r="L1334" i="27"/>
  <c r="L1595" i="27"/>
  <c r="L1840" i="27"/>
  <c r="L37" i="27"/>
  <c r="L148" i="27"/>
  <c r="L431" i="27"/>
  <c r="L691" i="27"/>
  <c r="L927" i="27"/>
  <c r="L171" i="27"/>
  <c r="L1335" i="27"/>
  <c r="L1596" i="27"/>
  <c r="L1841" i="27"/>
  <c r="L122" i="27"/>
  <c r="L409" i="27"/>
  <c r="L643" i="27"/>
  <c r="L868" i="27"/>
  <c r="L1102" i="27"/>
  <c r="L529" i="27"/>
  <c r="L1525" i="27"/>
  <c r="L1800" i="27"/>
  <c r="L43" i="27"/>
  <c r="L328" i="27"/>
  <c r="L578" i="27"/>
  <c r="L813" i="27"/>
  <c r="L1040" i="27"/>
  <c r="L1253" i="27"/>
  <c r="L1460" i="27"/>
  <c r="L1709" i="27"/>
  <c r="L1920" i="27"/>
  <c r="L254" i="27"/>
  <c r="L542" i="27"/>
  <c r="L787" i="27"/>
  <c r="L1018" i="27"/>
  <c r="L1219" i="27"/>
  <c r="L1432" i="27"/>
  <c r="L1682" i="27"/>
  <c r="L1953" i="27"/>
  <c r="L155" i="27"/>
  <c r="L314" i="27"/>
  <c r="L616" i="27"/>
  <c r="L845" i="27"/>
  <c r="L1068" i="27"/>
  <c r="L1269" i="27"/>
  <c r="L1495" i="27"/>
  <c r="L1739" i="27"/>
  <c r="L35" i="27"/>
  <c r="L156" i="27"/>
  <c r="L276" i="27"/>
  <c r="L452" i="27"/>
  <c r="L750" i="27"/>
  <c r="L966" i="27"/>
  <c r="L101" i="27"/>
  <c r="L712" i="27"/>
  <c r="L1426" i="27"/>
  <c r="L275" i="27"/>
  <c r="L925" i="27"/>
  <c r="L1594" i="27"/>
  <c r="L320" i="27"/>
  <c r="L1167" i="27"/>
  <c r="L219" i="27"/>
  <c r="L958" i="27"/>
  <c r="L1624" i="27"/>
  <c r="L420" i="27"/>
  <c r="L1138" i="27"/>
  <c r="L64" i="27"/>
  <c r="L1074" i="27"/>
  <c r="L1737" i="27"/>
  <c r="L579" i="27"/>
  <c r="L1254" i="27"/>
  <c r="L1921" i="27"/>
  <c r="L645" i="27"/>
  <c r="L1105" i="27"/>
  <c r="L1803" i="27"/>
  <c r="L317" i="27"/>
  <c r="L1003" i="27"/>
  <c r="L1645" i="27"/>
  <c r="L663" i="27"/>
  <c r="L36" i="27"/>
  <c r="L848" i="27"/>
  <c r="L1498" i="27"/>
  <c r="L270" i="27"/>
  <c r="L1050" i="27"/>
  <c r="L1743" i="27"/>
  <c r="L710" i="27"/>
  <c r="L1196" i="27"/>
  <c r="L1898" i="27"/>
  <c r="L667" i="27"/>
  <c r="L1313" i="27"/>
  <c r="L198" i="27"/>
  <c r="L1004" i="27"/>
  <c r="L1660" i="27"/>
  <c r="L495" i="27"/>
  <c r="L1228" i="27"/>
  <c r="L1964" i="27"/>
  <c r="L996" i="27"/>
  <c r="L1690" i="27"/>
  <c r="L433" i="27"/>
  <c r="L1179" i="27"/>
  <c r="L1873" i="27"/>
  <c r="L731" i="27"/>
  <c r="L1000" i="27"/>
  <c r="L1692" i="27"/>
  <c r="L1037" i="27"/>
  <c r="L232" i="27"/>
  <c r="L1214" i="27"/>
  <c r="L1957" i="27"/>
  <c r="L536" i="27"/>
  <c r="L1247" i="27"/>
  <c r="L1706" i="27"/>
  <c r="L289" i="27"/>
  <c r="L457" i="27"/>
  <c r="L743" i="27"/>
  <c r="L953" i="27"/>
  <c r="L1166" i="27"/>
  <c r="L1369" i="27"/>
  <c r="L1622" i="27"/>
  <c r="L1856" i="27"/>
  <c r="L69" i="27"/>
  <c r="L338" i="27"/>
  <c r="L487" i="27"/>
  <c r="L721" i="27"/>
  <c r="L987" i="27"/>
  <c r="L1187" i="27"/>
  <c r="L1400" i="27"/>
  <c r="L1650" i="27"/>
  <c r="L1890" i="27"/>
  <c r="L105" i="27"/>
  <c r="L285" i="27"/>
  <c r="L488" i="27"/>
  <c r="L722" i="27"/>
  <c r="L994" i="27"/>
  <c r="L1182" i="27"/>
  <c r="L1401" i="27"/>
  <c r="L1651" i="27"/>
  <c r="L1891" i="27"/>
  <c r="L164" i="27"/>
  <c r="L428" i="27"/>
  <c r="L692" i="27"/>
  <c r="L928" i="27"/>
  <c r="L172" i="27"/>
  <c r="L1329" i="27"/>
  <c r="L1587" i="27"/>
  <c r="L1842" i="27"/>
  <c r="L98" i="27"/>
  <c r="L361" i="27"/>
  <c r="L639" i="27"/>
  <c r="L858" i="27"/>
  <c r="L1103" i="27"/>
  <c r="L530" i="27"/>
  <c r="L1514" i="27"/>
  <c r="L1801" i="27"/>
  <c r="L127" i="27"/>
  <c r="L310" i="27"/>
  <c r="L603" i="27"/>
  <c r="L827" i="27"/>
  <c r="L1078" i="27"/>
  <c r="L1281" i="27"/>
  <c r="L1494" i="27"/>
  <c r="L1738" i="27"/>
  <c r="L16" i="27"/>
  <c r="L212" i="27"/>
  <c r="L350" i="27"/>
  <c r="L661" i="27"/>
  <c r="L905" i="27"/>
  <c r="L1132" i="27"/>
  <c r="L1307" i="27"/>
  <c r="L1542" i="27"/>
  <c r="L1768" i="27"/>
  <c r="L46" i="27"/>
  <c r="L214" i="27"/>
  <c r="L333" i="27"/>
  <c r="L544" i="27"/>
  <c r="L789" i="27"/>
  <c r="L1020" i="27"/>
  <c r="L1221" i="27"/>
  <c r="L1434" i="27"/>
  <c r="L1684" i="27"/>
  <c r="L1948" i="27"/>
  <c r="L207" i="27"/>
  <c r="L442" i="27"/>
  <c r="L694" i="27"/>
  <c r="L933" i="27"/>
  <c r="L178" i="27"/>
  <c r="L1338" i="27"/>
  <c r="L1599" i="27"/>
  <c r="L245" i="27"/>
  <c r="L1215" i="27"/>
  <c r="L1952" i="27"/>
  <c r="L685" i="27"/>
  <c r="L1333" i="27"/>
  <c r="L55" i="27"/>
  <c r="L744" i="27"/>
  <c r="L1370" i="27"/>
  <c r="L1857" i="27"/>
  <c r="L446" i="27"/>
  <c r="L1168" i="27"/>
  <c r="L1862" i="27"/>
  <c r="L659" i="27"/>
  <c r="L1306" i="27"/>
  <c r="L1766" i="27"/>
  <c r="L615" i="27"/>
  <c r="L1296" i="27"/>
  <c r="L42" i="27"/>
  <c r="L810" i="27"/>
  <c r="L1461" i="27"/>
  <c r="L329" i="27"/>
  <c r="L513" i="27"/>
  <c r="L39" i="27"/>
  <c r="L483" i="27"/>
  <c r="L1406" i="27"/>
  <c r="L192" i="27"/>
  <c r="L907" i="27"/>
  <c r="L1309" i="27"/>
  <c r="L1770" i="27"/>
  <c r="L606" i="27"/>
  <c r="L1294" i="27"/>
  <c r="L33" i="27"/>
  <c r="L811" i="27"/>
  <c r="L1499" i="27"/>
  <c r="L247" i="27"/>
  <c r="L1410" i="27"/>
  <c r="L159" i="27"/>
  <c r="L908" i="27"/>
  <c r="L1546" i="27"/>
  <c r="L494" i="27"/>
  <c r="L1198" i="27"/>
  <c r="L348" i="27"/>
  <c r="L989" i="27"/>
  <c r="L1674" i="27"/>
  <c r="L480" i="27"/>
  <c r="L1229" i="27"/>
  <c r="L1942" i="27"/>
  <c r="L700" i="27"/>
  <c r="L1383" i="27"/>
  <c r="L474" i="27"/>
  <c r="L1950" i="27"/>
  <c r="L571" i="27"/>
  <c r="L1248" i="27"/>
  <c r="L1704" i="27"/>
  <c r="L1913" i="27"/>
  <c r="L981" i="27"/>
  <c r="L1676" i="27"/>
  <c r="L278" i="27"/>
  <c r="L1015" i="27"/>
  <c r="L1915" i="27"/>
  <c r="L390" i="27"/>
  <c r="L839" i="27"/>
  <c r="L1280" i="27"/>
  <c r="L1731" i="27"/>
  <c r="L241" i="27"/>
  <c r="L535" i="27"/>
  <c r="L784" i="27"/>
  <c r="L1014" i="27"/>
  <c r="L1249" i="27"/>
  <c r="L1454" i="27"/>
  <c r="L1705" i="27"/>
  <c r="L1914" i="27"/>
  <c r="L180" i="27"/>
  <c r="L279" i="27"/>
  <c r="L573" i="27"/>
  <c r="L814" i="27"/>
  <c r="L1044" i="27"/>
  <c r="L1271" i="27"/>
  <c r="L1491" i="27"/>
  <c r="L1730" i="27"/>
  <c r="L47" i="27"/>
  <c r="L337" i="27"/>
  <c r="L477" i="27"/>
  <c r="L718" i="27"/>
  <c r="L983" i="27"/>
  <c r="L1186" i="27"/>
  <c r="L1399" i="27"/>
  <c r="L1646" i="27"/>
  <c r="L1889" i="27"/>
  <c r="L77" i="27"/>
  <c r="L344" i="27"/>
  <c r="L538" i="27"/>
  <c r="L770" i="27"/>
  <c r="L1016" i="27"/>
  <c r="L1212" i="27"/>
  <c r="L1428" i="27"/>
  <c r="L1678" i="27"/>
  <c r="L1958" i="27"/>
  <c r="L115" i="27"/>
  <c r="L339" i="27"/>
  <c r="L539" i="27"/>
  <c r="L775" i="27"/>
  <c r="L1013" i="27"/>
  <c r="L1211" i="27"/>
  <c r="L1429" i="27"/>
  <c r="L1679" i="27"/>
  <c r="L1959" i="27"/>
  <c r="L281" i="27"/>
  <c r="L458" i="27"/>
  <c r="L746" i="27"/>
  <c r="L965" i="27"/>
  <c r="L1169" i="27"/>
  <c r="L1364" i="27"/>
  <c r="L1616" i="27"/>
  <c r="L1867" i="27"/>
  <c r="L149" i="27"/>
  <c r="L403" i="27"/>
  <c r="L660" i="27"/>
  <c r="L903" i="27"/>
  <c r="L1135" i="27"/>
  <c r="L1298" i="27"/>
  <c r="L1552" i="27"/>
  <c r="L1759" i="27"/>
  <c r="L153" i="27"/>
  <c r="L335" i="27"/>
  <c r="L644" i="27"/>
  <c r="L869" i="27"/>
  <c r="L1104" i="27"/>
  <c r="L524" i="27"/>
  <c r="L1526" i="27"/>
  <c r="L1802" i="27"/>
  <c r="L41" i="27"/>
  <c r="L226" i="27"/>
  <c r="L356" i="27"/>
  <c r="L683" i="27"/>
  <c r="L931" i="27"/>
  <c r="L169" i="27"/>
  <c r="L1337" i="27"/>
  <c r="L1586" i="27"/>
  <c r="L1844" i="27"/>
  <c r="L80" i="27"/>
  <c r="L222" i="27"/>
  <c r="L340" i="27"/>
  <c r="L568" i="27"/>
  <c r="L821" i="27"/>
  <c r="L1048" i="27"/>
  <c r="L1256" i="27"/>
  <c r="L1463" i="27"/>
  <c r="L1712" i="27"/>
  <c r="L486" i="27"/>
  <c r="L1001" i="27"/>
  <c r="L1677" i="27"/>
  <c r="L434" i="27"/>
  <c r="L175" i="27"/>
  <c r="L1839" i="27"/>
  <c r="L445" i="27"/>
  <c r="L964" i="27"/>
  <c r="L1623" i="27"/>
  <c r="L58" i="27"/>
  <c r="L745" i="27"/>
  <c r="L1371" i="27"/>
  <c r="L139" i="27"/>
  <c r="L902" i="27"/>
  <c r="L1559" i="27"/>
  <c r="L341" i="27"/>
  <c r="L842" i="27"/>
  <c r="L1480" i="27"/>
  <c r="L272" i="27"/>
  <c r="L1046" i="27"/>
  <c r="L1710" i="27"/>
  <c r="L196" i="27"/>
  <c r="L874" i="27"/>
  <c r="L1527" i="27"/>
  <c r="L182" i="27"/>
  <c r="L724" i="27"/>
  <c r="L1192" i="27"/>
  <c r="L1896" i="27"/>
  <c r="L423" i="27"/>
  <c r="L1133" i="27"/>
  <c r="L1554" i="27"/>
  <c r="L324" i="27"/>
  <c r="L1067" i="27"/>
  <c r="L1742" i="27"/>
  <c r="L566" i="27"/>
  <c r="L1279" i="27"/>
  <c r="L44" i="27"/>
  <c r="L493" i="27"/>
  <c r="L986" i="27"/>
  <c r="L1659" i="27"/>
  <c r="L322" i="27"/>
  <c r="L1140" i="27"/>
  <c r="L1774" i="27"/>
  <c r="L728" i="27"/>
  <c r="L1412" i="27"/>
  <c r="L1899" i="27"/>
  <c r="L711" i="27"/>
  <c r="L1423" i="27"/>
  <c r="L302" i="27"/>
  <c r="L729" i="27"/>
  <c r="L1440" i="27"/>
  <c r="L262" i="27"/>
  <c r="L940" i="27"/>
  <c r="L1633" i="27"/>
  <c r="L236" i="27"/>
  <c r="L1231" i="27"/>
  <c r="L1442" i="27"/>
  <c r="L379" i="27"/>
  <c r="L817" i="27"/>
  <c r="L1453" i="27"/>
  <c r="L485" i="27"/>
  <c r="L720" i="27"/>
  <c r="L1425" i="27"/>
  <c r="L116" i="27"/>
  <c r="L785" i="27"/>
  <c r="L1455" i="27"/>
  <c r="L18" i="27"/>
  <c r="L609" i="27"/>
  <c r="L1066" i="27"/>
  <c r="L1481" i="27"/>
  <c r="L25" i="27"/>
  <c r="L45" i="27"/>
  <c r="L398" i="27"/>
  <c r="L640" i="27"/>
  <c r="L864" i="27"/>
  <c r="L1095" i="27"/>
  <c r="L515" i="27"/>
  <c r="L1511" i="27"/>
  <c r="L1794" i="27"/>
  <c r="L63" i="27"/>
  <c r="L249" i="27"/>
  <c r="L572" i="27"/>
  <c r="L815" i="27"/>
  <c r="L1043" i="27"/>
  <c r="L1287" i="27"/>
  <c r="L1488" i="27"/>
  <c r="L1732" i="27"/>
  <c r="L28" i="27"/>
  <c r="L181" i="27"/>
  <c r="L280" i="27"/>
  <c r="L600" i="27"/>
  <c r="L834" i="27"/>
  <c r="L1082" i="27"/>
  <c r="L526" i="27"/>
  <c r="L1523" i="27"/>
  <c r="L1796" i="27"/>
  <c r="L206" i="27"/>
  <c r="L370" i="27"/>
  <c r="L537" i="27"/>
  <c r="L786" i="27"/>
  <c r="L1011" i="27"/>
  <c r="L1216" i="27"/>
  <c r="L1427" i="27"/>
  <c r="L1673" i="27"/>
  <c r="L1955" i="27"/>
  <c r="L87" i="27"/>
  <c r="L345" i="27"/>
  <c r="L575" i="27"/>
  <c r="L797" i="27"/>
  <c r="L1039" i="27"/>
  <c r="L1251" i="27"/>
  <c r="L1457" i="27"/>
  <c r="L1708" i="27"/>
  <c r="L1917" i="27"/>
  <c r="L117" i="27"/>
  <c r="L343" i="27"/>
  <c r="L576" i="27"/>
  <c r="L816" i="27"/>
  <c r="L1042" i="27"/>
  <c r="L1240" i="27"/>
  <c r="L1458" i="27"/>
  <c r="L1703" i="27"/>
  <c r="L1918" i="27"/>
  <c r="L315" i="27"/>
  <c r="L475" i="27"/>
  <c r="L723" i="27"/>
  <c r="L1002" i="27"/>
  <c r="L1188" i="27"/>
  <c r="L1402" i="27"/>
  <c r="L1652" i="27"/>
  <c r="L1892" i="27"/>
  <c r="L162" i="27"/>
  <c r="L432" i="27"/>
  <c r="L686" i="27"/>
  <c r="L929" i="27"/>
  <c r="L167" i="27"/>
  <c r="L1336" i="27"/>
  <c r="L1597" i="27"/>
  <c r="L1843" i="27"/>
  <c r="L218" i="27"/>
  <c r="L387" i="27"/>
  <c r="L652" i="27"/>
  <c r="L904" i="27"/>
  <c r="L1134" i="27"/>
  <c r="L1299" i="27"/>
  <c r="L1553" i="27"/>
  <c r="L1767" i="27"/>
  <c r="L79" i="27"/>
  <c r="L235" i="27"/>
  <c r="L461" i="27"/>
  <c r="L749" i="27"/>
  <c r="L950" i="27"/>
  <c r="L1172" i="27"/>
  <c r="L1373" i="27"/>
  <c r="L1617" i="27"/>
  <c r="L1854" i="27"/>
  <c r="L91" i="27"/>
  <c r="L256" i="27"/>
  <c r="L351" i="27"/>
  <c r="L607" i="27"/>
  <c r="L846" i="27"/>
  <c r="L1071" i="27"/>
  <c r="L1173" i="27"/>
  <c r="L1374" i="27"/>
  <c r="L1626" i="27"/>
  <c r="L1863" i="27"/>
  <c r="L161" i="27"/>
  <c r="L406" i="27"/>
  <c r="L634" i="27"/>
  <c r="L876" i="27"/>
  <c r="L1107" i="27"/>
  <c r="L510" i="27"/>
  <c r="L1529" i="27"/>
  <c r="L1805" i="27"/>
  <c r="L30" i="27"/>
  <c r="L308" i="27"/>
  <c r="L564" i="27"/>
  <c r="L822" i="27"/>
  <c r="L1038" i="27"/>
  <c r="L1242" i="27"/>
  <c r="L1465" i="27"/>
  <c r="L1714" i="27"/>
  <c r="L1925" i="27"/>
  <c r="L251" i="27"/>
  <c r="L546" i="27"/>
  <c r="L783" i="27"/>
  <c r="L1023" i="27"/>
  <c r="L1241" i="27"/>
  <c r="L1466" i="27"/>
  <c r="L1715" i="27"/>
  <c r="L1926" i="27"/>
  <c r="L242" i="27"/>
  <c r="L447" i="27"/>
  <c r="L754" i="27"/>
  <c r="L970" i="27"/>
  <c r="L1177" i="27"/>
  <c r="L1378" i="27"/>
  <c r="L1615" i="27"/>
  <c r="L1869" i="27"/>
  <c r="L124" i="27"/>
  <c r="L306" i="27"/>
  <c r="L635" i="27"/>
  <c r="L878" i="27"/>
  <c r="L1110" i="27"/>
  <c r="L506" i="27"/>
  <c r="L1516" i="27"/>
  <c r="L1809" i="27"/>
  <c r="L160" i="27"/>
  <c r="L465" i="27"/>
  <c r="L756" i="27"/>
  <c r="L960" i="27"/>
  <c r="L1161" i="27"/>
  <c r="L1380" i="27"/>
  <c r="L1630" i="27"/>
  <c r="L1870" i="27"/>
  <c r="L347" i="27"/>
  <c r="L454" i="27"/>
  <c r="L739" i="27"/>
  <c r="L971" i="27"/>
  <c r="L1199" i="27"/>
  <c r="L1413" i="27"/>
  <c r="L1661" i="27"/>
  <c r="L1900" i="27"/>
  <c r="L197" i="27"/>
  <c r="L466" i="27"/>
  <c r="L757" i="27"/>
  <c r="L954" i="27"/>
  <c r="L1200" i="27"/>
  <c r="L1414" i="27"/>
  <c r="L1662" i="27"/>
  <c r="L1901" i="27"/>
  <c r="L250" i="27"/>
  <c r="L411" i="27"/>
  <c r="L671" i="27"/>
  <c r="L912" i="27"/>
  <c r="L1144" i="27"/>
  <c r="L1346" i="27"/>
  <c r="L1606" i="27"/>
  <c r="L1830" i="27"/>
  <c r="L158" i="27"/>
  <c r="L468" i="27"/>
  <c r="L759" i="27"/>
  <c r="L973" i="27"/>
  <c r="L1202" i="27"/>
  <c r="L1393" i="27"/>
  <c r="L1664" i="27"/>
  <c r="L1903" i="27"/>
  <c r="L1831" i="27"/>
  <c r="L119" i="27"/>
  <c r="L353" i="27"/>
  <c r="L647" i="27"/>
  <c r="L877" i="27"/>
  <c r="L1096" i="27"/>
  <c r="L518" i="27"/>
  <c r="L1509" i="27"/>
  <c r="L1806" i="27"/>
  <c r="L51" i="27"/>
  <c r="L312" i="27"/>
  <c r="L611" i="27"/>
  <c r="L843" i="27"/>
  <c r="L1077" i="27"/>
  <c r="L520" i="27"/>
  <c r="L1530" i="27"/>
  <c r="L1807" i="27"/>
  <c r="L29" i="27"/>
  <c r="L257" i="27"/>
  <c r="L532" i="27"/>
  <c r="L768" i="27"/>
  <c r="L1012" i="27"/>
  <c r="L1225" i="27"/>
  <c r="L1438" i="27"/>
  <c r="L1687" i="27"/>
  <c r="L1962" i="27"/>
  <c r="L200" i="27"/>
  <c r="L368" i="27"/>
  <c r="L696" i="27"/>
  <c r="L921" i="27"/>
  <c r="L177" i="27"/>
  <c r="L1342" i="27"/>
  <c r="L1603" i="27"/>
  <c r="L1829" i="27"/>
  <c r="L293" i="27"/>
  <c r="L548" i="27"/>
  <c r="L792" i="27"/>
  <c r="L1024" i="27"/>
  <c r="L1227" i="27"/>
  <c r="L1422" i="27"/>
  <c r="L1689" i="27"/>
  <c r="L1963" i="27"/>
  <c r="L352" i="27"/>
  <c r="L549" i="27"/>
  <c r="L793" i="27"/>
  <c r="L1025" i="27"/>
  <c r="L1261" i="27"/>
  <c r="L1451" i="27"/>
  <c r="L1719" i="27"/>
  <c r="L1929" i="27"/>
  <c r="L321" i="27"/>
  <c r="L550" i="27"/>
  <c r="L781" i="27"/>
  <c r="L1026" i="27"/>
  <c r="L1262" i="27"/>
  <c r="L1469" i="27"/>
  <c r="L1720" i="27"/>
  <c r="L1930" i="27"/>
  <c r="L266" i="27"/>
  <c r="L467" i="27"/>
  <c r="L758" i="27"/>
  <c r="L972" i="27"/>
  <c r="L1201" i="27"/>
  <c r="L1415" i="27"/>
  <c r="L1663" i="27"/>
  <c r="L1902" i="27"/>
  <c r="L246" i="27"/>
  <c r="L552" i="27"/>
  <c r="L794" i="27"/>
  <c r="L1028" i="27"/>
  <c r="L1264" i="27"/>
  <c r="L1471" i="27"/>
  <c r="L1722" i="27"/>
  <c r="L1932" i="27"/>
  <c r="L1923" i="27"/>
  <c r="L216" i="27"/>
  <c r="L450" i="27"/>
  <c r="L751" i="27"/>
  <c r="L967" i="27"/>
  <c r="L1174" i="27"/>
  <c r="L1375" i="27"/>
  <c r="L1627" i="27"/>
  <c r="L1868" i="27"/>
  <c r="L126" i="27"/>
  <c r="L363" i="27"/>
  <c r="L664" i="27"/>
  <c r="L892" i="27"/>
  <c r="L1125" i="27"/>
  <c r="L1310" i="27"/>
  <c r="L1562" i="27"/>
  <c r="L1771" i="27"/>
  <c r="L74" i="27"/>
  <c r="L331" i="27"/>
  <c r="L630" i="27"/>
  <c r="L863" i="27"/>
  <c r="L1108" i="27"/>
  <c r="L1311" i="27"/>
  <c r="L1556" i="27"/>
  <c r="L1772" i="27"/>
  <c r="L109" i="27"/>
  <c r="L263" i="27"/>
  <c r="L581" i="27"/>
  <c r="L800" i="27"/>
  <c r="L1051" i="27"/>
  <c r="L1258" i="27"/>
  <c r="L1467" i="27"/>
  <c r="L1716" i="27"/>
  <c r="L1927" i="27"/>
  <c r="L209" i="27"/>
  <c r="L464" i="27"/>
  <c r="L755" i="27"/>
  <c r="L952" i="27"/>
  <c r="L1159" i="27"/>
  <c r="L1379" i="27"/>
  <c r="L1629" i="27"/>
  <c r="L1855" i="27"/>
  <c r="L304" i="27"/>
  <c r="L570" i="27"/>
  <c r="L823" i="27"/>
  <c r="L1053" i="27"/>
  <c r="L1260" i="27"/>
  <c r="L1452" i="27"/>
  <c r="L1718" i="27"/>
  <c r="L1928" i="27"/>
  <c r="L358" i="27"/>
  <c r="L583" i="27"/>
  <c r="L812" i="27"/>
  <c r="L1054" i="27"/>
  <c r="L1274" i="27"/>
  <c r="L1501" i="27"/>
  <c r="L1747" i="27"/>
  <c r="L77" i="25"/>
  <c r="L499" i="27"/>
  <c r="L523" i="27"/>
  <c r="L531" i="27"/>
  <c r="L555" i="27"/>
  <c r="L563" i="27"/>
  <c r="L587" i="27"/>
  <c r="L627" i="27"/>
  <c r="L651" i="27"/>
  <c r="L675" i="27"/>
  <c r="L707" i="27"/>
  <c r="L763" i="27"/>
  <c r="L771" i="27"/>
  <c r="L795" i="27"/>
  <c r="L803" i="27"/>
  <c r="L819" i="27"/>
  <c r="L835" i="27"/>
  <c r="L883" i="27"/>
  <c r="L891" i="27"/>
  <c r="L915" i="27"/>
  <c r="L947" i="27"/>
  <c r="L955" i="27"/>
  <c r="L979" i="27"/>
  <c r="L1035" i="27"/>
  <c r="L1059" i="27"/>
  <c r="L1091" i="27"/>
  <c r="L1123" i="27"/>
  <c r="L1147" i="27"/>
  <c r="L1155" i="27"/>
  <c r="L500" i="27"/>
  <c r="L508" i="27"/>
  <c r="L556" i="27"/>
  <c r="L588" i="27"/>
  <c r="L612" i="27"/>
  <c r="L636" i="27"/>
  <c r="L676" i="27"/>
  <c r="L708" i="27"/>
  <c r="L732" i="27"/>
  <c r="L764" i="27"/>
  <c r="L772" i="27"/>
  <c r="L780" i="27"/>
  <c r="L796" i="27"/>
  <c r="L804" i="27"/>
  <c r="L828" i="27"/>
  <c r="L836" i="27"/>
  <c r="L884" i="27"/>
  <c r="L916" i="27"/>
  <c r="L948" i="27"/>
  <c r="L956" i="27"/>
  <c r="L1036" i="27"/>
  <c r="L1060" i="27"/>
  <c r="L1092" i="27"/>
  <c r="L1116" i="27"/>
  <c r="L1148" i="27"/>
  <c r="L1156" i="27"/>
  <c r="L501" i="27"/>
  <c r="L509" i="27"/>
  <c r="L557" i="27"/>
  <c r="L565" i="27"/>
  <c r="L589" i="27"/>
  <c r="L621" i="27"/>
  <c r="L637" i="27"/>
  <c r="L677" i="27"/>
  <c r="L709" i="27"/>
  <c r="L733" i="27"/>
  <c r="L765" i="27"/>
  <c r="L829" i="27"/>
  <c r="L861" i="27"/>
  <c r="L885" i="27"/>
  <c r="L917" i="27"/>
  <c r="L949" i="27"/>
  <c r="L957" i="27"/>
  <c r="L1005" i="27"/>
  <c r="L1029" i="27"/>
  <c r="L1061" i="27"/>
  <c r="L1093" i="27"/>
  <c r="L1117" i="27"/>
  <c r="L1149" i="27"/>
  <c r="L504" i="27"/>
  <c r="L528" i="27"/>
  <c r="L560" i="27"/>
  <c r="L592" i="27"/>
  <c r="L608" i="27"/>
  <c r="L632" i="27"/>
  <c r="L680" i="27"/>
  <c r="L704" i="27"/>
  <c r="L736" i="27"/>
  <c r="L760" i="27"/>
  <c r="L840" i="27"/>
  <c r="L856" i="27"/>
  <c r="L872" i="27"/>
  <c r="L888" i="27"/>
  <c r="L920" i="27"/>
  <c r="L944" i="27"/>
  <c r="L976" i="27"/>
  <c r="L1032" i="27"/>
  <c r="L1064" i="27"/>
  <c r="L1088" i="27"/>
  <c r="L1120" i="27"/>
  <c r="L1128" i="27"/>
  <c r="L1152" i="27"/>
  <c r="L502" i="27"/>
  <c r="L598" i="27"/>
  <c r="L678" i="27"/>
  <c r="L774" i="27"/>
  <c r="L806" i="27"/>
  <c r="L854" i="27"/>
  <c r="L886" i="27"/>
  <c r="L918" i="27"/>
  <c r="L982" i="27"/>
  <c r="L998" i="27"/>
  <c r="L1030" i="27"/>
  <c r="L1062" i="27"/>
  <c r="L1094" i="27"/>
  <c r="L1206" i="27"/>
  <c r="L1238" i="27"/>
  <c r="L1246" i="27"/>
  <c r="L1270" i="27"/>
  <c r="L1326" i="27"/>
  <c r="L1350" i="27"/>
  <c r="L1358" i="27"/>
  <c r="L1390" i="27"/>
  <c r="L1446" i="27"/>
  <c r="L1478" i="27"/>
  <c r="L567" i="27"/>
  <c r="L599" i="27"/>
  <c r="L679" i="27"/>
  <c r="L855" i="27"/>
  <c r="L887" i="27"/>
  <c r="L919" i="27"/>
  <c r="L999" i="27"/>
  <c r="L1031" i="27"/>
  <c r="L1063" i="27"/>
  <c r="L1207" i="27"/>
  <c r="L1239" i="27"/>
  <c r="L1319" i="27"/>
  <c r="L1351" i="27"/>
  <c r="L1359" i="27"/>
  <c r="L1391" i="27"/>
  <c r="L1447" i="27"/>
  <c r="L1479" i="27"/>
  <c r="L505" i="27"/>
  <c r="L553" i="27"/>
  <c r="L633" i="27"/>
  <c r="L761" i="27"/>
  <c r="L777" i="27"/>
  <c r="L825" i="27"/>
  <c r="L841" i="27"/>
  <c r="L857" i="27"/>
  <c r="L889" i="27"/>
  <c r="L985" i="27"/>
  <c r="L1033" i="27"/>
  <c r="L1065" i="27"/>
  <c r="L1160" i="27"/>
  <c r="L1208" i="27"/>
  <c r="L1232" i="27"/>
  <c r="L1288" i="27"/>
  <c r="L1320" i="27"/>
  <c r="L1352" i="27"/>
  <c r="L1360" i="27"/>
  <c r="L1392" i="27"/>
  <c r="L1416" i="27"/>
  <c r="L1448" i="27"/>
  <c r="L1472" i="27"/>
  <c r="L1504" i="27"/>
  <c r="L527" i="27"/>
  <c r="L559" i="27"/>
  <c r="L591" i="27"/>
  <c r="L703" i="27"/>
  <c r="L735" i="27"/>
  <c r="L767" i="27"/>
  <c r="L895" i="27"/>
  <c r="L943" i="27"/>
  <c r="L975" i="27"/>
  <c r="L1007" i="27"/>
  <c r="L1119" i="27"/>
  <c r="L1151" i="27"/>
  <c r="L1203" i="27"/>
  <c r="L1235" i="27"/>
  <c r="L1243" i="27"/>
  <c r="L1267" i="27"/>
  <c r="L1283" i="27"/>
  <c r="L1323" i="27"/>
  <c r="L1355" i="27"/>
  <c r="L1363" i="27"/>
  <c r="L1387" i="27"/>
  <c r="L1395" i="27"/>
  <c r="L1419" i="27"/>
  <c r="L1443" i="27"/>
  <c r="L1475" i="27"/>
  <c r="L554" i="27"/>
  <c r="L714" i="27"/>
  <c r="L1034" i="27"/>
  <c r="L1209" i="27"/>
  <c r="L1273" i="27"/>
  <c r="L1321" i="27"/>
  <c r="L1353" i="27"/>
  <c r="L1385" i="27"/>
  <c r="L1417" i="27"/>
  <c r="L1449" i="27"/>
  <c r="L1536" i="27"/>
  <c r="L1544" i="27"/>
  <c r="L1568" i="27"/>
  <c r="L1574" i="27"/>
  <c r="L1582" i="27"/>
  <c r="L1638" i="27"/>
  <c r="L1670" i="27"/>
  <c r="L1694" i="27"/>
  <c r="L1726" i="27"/>
  <c r="L1758" i="27"/>
  <c r="L1782" i="27"/>
  <c r="L1814" i="27"/>
  <c r="L1822" i="27"/>
  <c r="L558" i="27"/>
  <c r="L590" i="27"/>
  <c r="L622" i="27"/>
  <c r="L942" i="27"/>
  <c r="L974" i="27"/>
  <c r="L1006" i="27"/>
  <c r="L1162" i="27"/>
  <c r="L1210" i="27"/>
  <c r="L1322" i="27"/>
  <c r="L1354" i="27"/>
  <c r="L1386" i="27"/>
  <c r="L1418" i="27"/>
  <c r="L1450" i="27"/>
  <c r="L1505" i="27"/>
  <c r="L1513" i="27"/>
  <c r="L1537" i="27"/>
  <c r="L1569" i="27"/>
  <c r="L1575" i="27"/>
  <c r="L1583" i="27"/>
  <c r="L1607" i="27"/>
  <c r="L1639" i="27"/>
  <c r="L1671" i="27"/>
  <c r="L1695" i="27"/>
  <c r="L1727" i="27"/>
  <c r="L1751" i="27"/>
  <c r="L1783" i="27"/>
  <c r="L1815" i="27"/>
  <c r="L1823" i="27"/>
  <c r="L497" i="27"/>
  <c r="L561" i="27"/>
  <c r="L593" i="27"/>
  <c r="L625" i="27"/>
  <c r="L945" i="27"/>
  <c r="L977" i="27"/>
  <c r="L1073" i="27"/>
  <c r="L1180" i="27"/>
  <c r="L1244" i="27"/>
  <c r="L1276" i="27"/>
  <c r="L1292" i="27"/>
  <c r="L1324" i="27"/>
  <c r="L1356" i="27"/>
  <c r="L1388" i="27"/>
  <c r="L1420" i="27"/>
  <c r="L1506" i="27"/>
  <c r="L1538" i="27"/>
  <c r="L1570" i="27"/>
  <c r="L1576" i="27"/>
  <c r="L1584" i="27"/>
  <c r="L1608" i="27"/>
  <c r="L1640" i="27"/>
  <c r="L1696" i="27"/>
  <c r="L1728" i="27"/>
  <c r="L1752" i="27"/>
  <c r="L1784" i="27"/>
  <c r="L1816" i="27"/>
  <c r="L1824" i="27"/>
  <c r="L638" i="27"/>
  <c r="L702" i="27"/>
  <c r="L734" i="27"/>
  <c r="L766" i="27"/>
  <c r="L798" i="27"/>
  <c r="L1118" i="27"/>
  <c r="L1150" i="27"/>
  <c r="L1234" i="27"/>
  <c r="L1266" i="27"/>
  <c r="L1362" i="27"/>
  <c r="L1394" i="27"/>
  <c r="L1474" i="27"/>
  <c r="L1489" i="27"/>
  <c r="L1517" i="27"/>
  <c r="L1541" i="27"/>
  <c r="L1549" i="27"/>
  <c r="L1579" i="27"/>
  <c r="L1611" i="27"/>
  <c r="L1635" i="27"/>
  <c r="L1667" i="27"/>
  <c r="L1699" i="27"/>
  <c r="L1723" i="27"/>
  <c r="L1755" i="27"/>
  <c r="L1787" i="27"/>
  <c r="L1819" i="27"/>
  <c r="L498" i="27"/>
  <c r="L562" i="27"/>
  <c r="L818" i="27"/>
  <c r="L882" i="27"/>
  <c r="L946" i="27"/>
  <c r="L1181" i="27"/>
  <c r="L1245" i="27"/>
  <c r="L1515" i="27"/>
  <c r="L1577" i="27"/>
  <c r="L1609" i="27"/>
  <c r="L1641" i="27"/>
  <c r="L1753" i="27"/>
  <c r="L1785" i="27"/>
  <c r="L1817" i="27"/>
  <c r="L1879" i="27"/>
  <c r="L1911" i="27"/>
  <c r="L1935" i="27"/>
  <c r="L1967" i="27"/>
  <c r="L54" i="27"/>
  <c r="L62" i="27"/>
  <c r="L70" i="27"/>
  <c r="L78" i="27"/>
  <c r="L86" i="27"/>
  <c r="L94" i="27"/>
  <c r="L134" i="27"/>
  <c r="L142" i="27"/>
  <c r="L150" i="27"/>
  <c r="L190" i="27"/>
  <c r="L762" i="27"/>
  <c r="L890" i="27"/>
  <c r="L1146" i="27"/>
  <c r="L1473" i="27"/>
  <c r="L1578" i="27"/>
  <c r="L1610" i="27"/>
  <c r="L1642" i="27"/>
  <c r="L1754" i="27"/>
  <c r="L1786" i="27"/>
  <c r="L1818" i="27"/>
  <c r="L1880" i="27"/>
  <c r="L1904" i="27"/>
  <c r="L1936" i="27"/>
  <c r="L1944" i="27"/>
  <c r="L1968" i="27"/>
  <c r="L95" i="27"/>
  <c r="L135" i="27"/>
  <c r="L143" i="27"/>
  <c r="L191" i="27"/>
  <c r="L295" i="27"/>
  <c r="L311" i="27"/>
  <c r="L705" i="27"/>
  <c r="L769" i="27"/>
  <c r="L833" i="27"/>
  <c r="L1089" i="27"/>
  <c r="L1153" i="27"/>
  <c r="L1348" i="27"/>
  <c r="L1444" i="27"/>
  <c r="L1476" i="27"/>
  <c r="L1534" i="27"/>
  <c r="L1580" i="27"/>
  <c r="L1612" i="27"/>
  <c r="L1644" i="27"/>
  <c r="L1724" i="27"/>
  <c r="L1756" i="27"/>
  <c r="L1788" i="27"/>
  <c r="L1820" i="27"/>
  <c r="L1849" i="27"/>
  <c r="L1881" i="27"/>
  <c r="L1905" i="27"/>
  <c r="L1937" i="27"/>
  <c r="L1969" i="27"/>
  <c r="L40" i="27"/>
  <c r="L48" i="27"/>
  <c r="L56" i="27"/>
  <c r="L104" i="27"/>
  <c r="L112" i="27"/>
  <c r="L208" i="27"/>
  <c r="L224" i="27"/>
  <c r="L296" i="27"/>
  <c r="L360" i="27"/>
  <c r="L376" i="27"/>
  <c r="L384" i="27"/>
  <c r="L400" i="27"/>
  <c r="L416" i="27"/>
  <c r="L424" i="27"/>
  <c r="L440" i="27"/>
  <c r="L448" i="27"/>
  <c r="L17" i="27"/>
  <c r="L1233" i="27"/>
  <c r="L1265" i="27"/>
  <c r="L1297" i="27"/>
  <c r="L1361" i="27"/>
  <c r="L1485" i="27"/>
  <c r="L1508" i="27"/>
  <c r="L1540" i="27"/>
  <c r="L1572" i="27"/>
  <c r="L1666" i="27"/>
  <c r="L1698" i="27"/>
  <c r="L1852" i="27"/>
  <c r="L1876" i="27"/>
  <c r="L1908" i="27"/>
  <c r="L1940" i="27"/>
  <c r="L481" i="27"/>
  <c r="L471" i="27"/>
  <c r="L67" i="27"/>
  <c r="L75" i="27"/>
  <c r="L83" i="27"/>
  <c r="L99" i="27"/>
  <c r="L107" i="27"/>
  <c r="L187" i="27"/>
  <c r="L195" i="27"/>
  <c r="L267" i="27"/>
  <c r="L283" i="27"/>
  <c r="L291" i="27"/>
  <c r="L299" i="27"/>
  <c r="L307" i="27"/>
  <c r="L323" i="27"/>
  <c r="L395" i="27"/>
  <c r="L427" i="27"/>
  <c r="L435" i="27"/>
  <c r="L443" i="27"/>
  <c r="L451" i="27"/>
  <c r="L1154" i="27"/>
  <c r="L1285" i="27"/>
  <c r="L1349" i="27"/>
  <c r="L1477" i="27"/>
  <c r="L1519" i="27"/>
  <c r="L1551" i="27"/>
  <c r="L1581" i="27"/>
  <c r="L1613" i="27"/>
  <c r="L1833" i="27"/>
  <c r="L1850" i="27"/>
  <c r="L1882" i="27"/>
  <c r="L1946" i="27"/>
  <c r="L469" i="27"/>
  <c r="L89" i="27"/>
  <c r="L121" i="27"/>
  <c r="L137" i="27"/>
  <c r="L316" i="27"/>
  <c r="L326" i="27"/>
  <c r="L422" i="27"/>
  <c r="L674" i="27"/>
  <c r="L1237" i="27"/>
  <c r="L1813" i="27"/>
  <c r="L1966" i="27"/>
  <c r="L61" i="27"/>
  <c r="L189" i="27"/>
  <c r="L319" i="27"/>
  <c r="L706" i="27"/>
  <c r="L1567" i="27"/>
  <c r="L1725" i="27"/>
  <c r="L1821" i="27"/>
  <c r="L1906" i="27"/>
  <c r="L479" i="27"/>
  <c r="L417" i="27"/>
  <c r="L313" i="27"/>
  <c r="L15" i="27"/>
  <c r="L1122" i="27"/>
  <c r="L1573" i="27"/>
  <c r="L85" i="27"/>
  <c r="L410" i="27"/>
  <c r="L914" i="27"/>
  <c r="L1357" i="27"/>
  <c r="L1421" i="27"/>
  <c r="L1484" i="27"/>
  <c r="L1851" i="27"/>
  <c r="L470" i="27"/>
  <c r="L106" i="27"/>
  <c r="L154" i="27"/>
  <c r="L186" i="27"/>
  <c r="L202" i="27"/>
  <c r="L292" i="27"/>
  <c r="L349" i="27"/>
  <c r="L391" i="27"/>
  <c r="L8" i="27"/>
  <c r="L1781" i="27"/>
  <c r="L473" i="27"/>
  <c r="L157" i="27"/>
  <c r="L1090" i="27"/>
  <c r="L1535" i="27"/>
  <c r="L1693" i="27"/>
  <c r="L1789" i="27"/>
  <c r="L1954" i="27"/>
  <c r="L129" i="27"/>
  <c r="L364" i="27"/>
  <c r="L23" i="27"/>
  <c r="L286" i="27"/>
  <c r="L610" i="27"/>
  <c r="L1205" i="27"/>
  <c r="L1669" i="27"/>
  <c r="L225" i="27"/>
  <c r="L389" i="27"/>
  <c r="L673" i="27"/>
  <c r="L1236" i="27"/>
  <c r="L1558" i="27"/>
  <c r="L1588" i="27"/>
  <c r="L1780" i="27"/>
  <c r="L1812" i="27"/>
  <c r="L1837" i="27"/>
  <c r="L1853" i="27"/>
  <c r="L1933" i="27"/>
  <c r="L1949" i="27"/>
  <c r="L472" i="27"/>
  <c r="L60" i="27"/>
  <c r="L188" i="27"/>
  <c r="L318" i="27"/>
  <c r="L404" i="27"/>
  <c r="L436" i="27"/>
  <c r="L802" i="27"/>
  <c r="L1058" i="27"/>
  <c r="L1934" i="27"/>
  <c r="L205" i="27"/>
  <c r="L294" i="27"/>
  <c r="L405" i="27"/>
  <c r="L1445" i="27"/>
  <c r="L1757" i="27"/>
  <c r="L1938" i="27"/>
  <c r="L81" i="27"/>
  <c r="L385" i="27"/>
  <c r="L26" i="27"/>
  <c r="L738" i="27"/>
  <c r="L1637" i="27"/>
  <c r="L1910" i="27"/>
  <c r="L399" i="27"/>
  <c r="L594" i="27"/>
  <c r="L978" i="27"/>
  <c r="L1325" i="27"/>
  <c r="L1389" i="27"/>
  <c r="L1507" i="27"/>
  <c r="L1539" i="27"/>
  <c r="L1571" i="27"/>
  <c r="L1665" i="27"/>
  <c r="L1697" i="27"/>
  <c r="L1729" i="27"/>
  <c r="L1793" i="27"/>
  <c r="L1825" i="27"/>
  <c r="L1875" i="27"/>
  <c r="L1907" i="27"/>
  <c r="L1939" i="27"/>
  <c r="L50" i="27"/>
  <c r="L66" i="27"/>
  <c r="L82" i="27"/>
  <c r="L194" i="27"/>
  <c r="L260" i="27"/>
  <c r="L273" i="27"/>
  <c r="L354" i="27"/>
  <c r="L397" i="27"/>
  <c r="L418" i="27"/>
  <c r="L429" i="27"/>
  <c r="L439" i="27"/>
  <c r="L14" i="27"/>
  <c r="L737" i="27"/>
  <c r="L1121" i="27"/>
  <c r="L1204" i="27"/>
  <c r="L1268" i="27"/>
  <c r="L1636" i="27"/>
  <c r="L1668" i="27"/>
  <c r="L1700" i="27"/>
  <c r="L1877" i="27"/>
  <c r="L1909" i="27"/>
  <c r="L68" i="27"/>
  <c r="L100" i="27"/>
  <c r="L210" i="27"/>
  <c r="L274" i="27"/>
  <c r="L441" i="27"/>
  <c r="L866" i="27"/>
  <c r="L1701" i="27"/>
  <c r="L1878" i="27"/>
  <c r="L133" i="27"/>
  <c r="L453" i="27"/>
  <c r="L367" i="27"/>
  <c r="L584" i="27"/>
  <c r="L801" i="27"/>
  <c r="L1055" i="27"/>
  <c r="L1282" i="27"/>
  <c r="L1502" i="27"/>
  <c r="L1748" i="27"/>
  <c r="L59" i="27"/>
  <c r="L288" i="27"/>
  <c r="L496" i="27"/>
  <c r="L730" i="27"/>
  <c r="L990" i="27"/>
  <c r="L1230" i="27"/>
  <c r="L1441" i="27"/>
  <c r="L1691" i="27"/>
  <c r="L1965" i="27"/>
  <c r="L252" i="27"/>
  <c r="L586" i="27"/>
  <c r="L824" i="27"/>
  <c r="L1057" i="27"/>
  <c r="L1293" i="27"/>
  <c r="L1483" i="27"/>
  <c r="L1750" i="27"/>
  <c r="L1289" i="27"/>
  <c r="L1496" i="27"/>
  <c r="L1740" i="27"/>
  <c r="L31" i="27"/>
  <c r="L261" i="27"/>
  <c r="L491" i="27"/>
  <c r="L725" i="27"/>
  <c r="L988" i="27"/>
  <c r="L1193" i="27"/>
  <c r="L1407" i="27"/>
  <c r="L1656" i="27"/>
  <c r="L1897" i="27"/>
  <c r="L144" i="27"/>
  <c r="L375" i="27"/>
  <c r="L682" i="27"/>
  <c r="L934" i="27"/>
  <c r="L168" i="27"/>
  <c r="L1339" i="27"/>
  <c r="L1600" i="27"/>
  <c r="L1827" i="27"/>
  <c r="L88" i="27"/>
  <c r="L365" i="27"/>
  <c r="L665" i="27"/>
  <c r="L894" i="27"/>
  <c r="L1139" i="27"/>
  <c r="L1340" i="27"/>
  <c r="L1601" i="27"/>
  <c r="L1828" i="27"/>
  <c r="L118" i="27"/>
  <c r="L300" i="27"/>
  <c r="L597" i="27"/>
  <c r="L849" i="27"/>
  <c r="L1069" i="27"/>
  <c r="L1278" i="27"/>
  <c r="L1500" i="27"/>
  <c r="L1744" i="27"/>
  <c r="L11" i="27"/>
  <c r="L217" i="27"/>
  <c r="L482" i="27"/>
  <c r="L727" i="27"/>
  <c r="L991" i="27"/>
  <c r="L1197" i="27"/>
  <c r="L1411" i="27"/>
  <c r="L1643" i="27"/>
  <c r="L1883" i="27"/>
  <c r="L332" i="27"/>
  <c r="L619" i="27"/>
  <c r="L851" i="27"/>
  <c r="L1079" i="27"/>
  <c r="L1286" i="27"/>
  <c r="L1490" i="27"/>
  <c r="L1746" i="27"/>
  <c r="L84" i="27"/>
  <c r="L413" i="27"/>
  <c r="L620" i="27"/>
  <c r="L852" i="27"/>
  <c r="L1084" i="27"/>
  <c r="L507" i="27"/>
  <c r="L1532" i="27"/>
  <c r="L1811" i="27"/>
  <c r="L20" i="27"/>
  <c r="L382" i="27"/>
  <c r="L596" i="27"/>
  <c r="L832" i="27"/>
  <c r="L1085" i="27"/>
  <c r="L514" i="27"/>
  <c r="L1533" i="27"/>
  <c r="L1791" i="27"/>
  <c r="L136" i="27"/>
  <c r="L298" i="27"/>
  <c r="L551" i="27"/>
  <c r="L773" i="27"/>
  <c r="L1027" i="27"/>
  <c r="L1263" i="27"/>
  <c r="L1470" i="27"/>
  <c r="L1721" i="27"/>
  <c r="L1931" i="27"/>
  <c r="L297" i="27"/>
  <c r="L602" i="27"/>
  <c r="L853" i="27"/>
  <c r="L1087" i="27"/>
  <c r="L521" i="27"/>
  <c r="L1521" i="27"/>
  <c r="L1792" i="27"/>
  <c r="J81" i="27"/>
  <c r="K81" i="27" s="1"/>
  <c r="J210" i="27"/>
  <c r="K210" i="27" s="1"/>
  <c r="J440" i="27"/>
  <c r="K440" i="27" s="1"/>
  <c r="J638" i="27"/>
  <c r="K638" i="27" s="1"/>
  <c r="J818" i="27"/>
  <c r="K818" i="27" s="1"/>
  <c r="J1007" i="27"/>
  <c r="K1007" i="27" s="1"/>
  <c r="J509" i="27"/>
  <c r="K509" i="27" s="1"/>
  <c r="J1476" i="27"/>
  <c r="K1476" i="27" s="1"/>
  <c r="J1784" i="27"/>
  <c r="K1784" i="27" s="1"/>
  <c r="J56" i="27"/>
  <c r="K56" i="27" s="1"/>
  <c r="J385" i="27"/>
  <c r="K385" i="27" s="1"/>
  <c r="J707" i="27"/>
  <c r="K707" i="27" s="1"/>
  <c r="J1150" i="27"/>
  <c r="K1150" i="27" s="1"/>
  <c r="J1268" i="27"/>
  <c r="K1268" i="27" s="1"/>
  <c r="J1419" i="27"/>
  <c r="K1419" i="27" s="1"/>
  <c r="J1611" i="27"/>
  <c r="K1611" i="27" s="1"/>
  <c r="J1756" i="27"/>
  <c r="K1756" i="27" s="1"/>
  <c r="J1880" i="27"/>
  <c r="K1880" i="27" s="1"/>
  <c r="J1361" i="27"/>
  <c r="K1361" i="27" s="1"/>
  <c r="J422" i="27"/>
  <c r="K422" i="27" s="1"/>
  <c r="J589" i="27"/>
  <c r="K589" i="27" s="1"/>
  <c r="J835" i="27"/>
  <c r="K835" i="27" s="1"/>
  <c r="J1093" i="27"/>
  <c r="K1093" i="27" s="1"/>
  <c r="J504" i="27"/>
  <c r="K504" i="27" s="1"/>
  <c r="J1449" i="27"/>
  <c r="K1449" i="27" s="1"/>
  <c r="J1728" i="27"/>
  <c r="K1728" i="27" s="1"/>
  <c r="J67" i="27"/>
  <c r="K67" i="27" s="1"/>
  <c r="J190" i="27"/>
  <c r="K190" i="27" s="1"/>
  <c r="J150" i="27"/>
  <c r="K150" i="27" s="1"/>
  <c r="J888" i="27"/>
  <c r="K888" i="27" s="1"/>
  <c r="J1276" i="27"/>
  <c r="K1276" i="27" s="1"/>
  <c r="J1505" i="27"/>
  <c r="K1505" i="27" s="1"/>
  <c r="J1908" i="27"/>
  <c r="K1908" i="27" s="1"/>
  <c r="J592" i="27"/>
  <c r="K592" i="27" s="1"/>
  <c r="J157" i="27"/>
  <c r="K157" i="27" s="1"/>
  <c r="J395" i="27"/>
  <c r="K395" i="27" s="1"/>
  <c r="J714" i="27"/>
  <c r="K714" i="27" s="1"/>
  <c r="J889" i="27"/>
  <c r="K889" i="27" s="1"/>
  <c r="J1814" i="27"/>
  <c r="K1814" i="27" s="1"/>
  <c r="J890" i="27"/>
  <c r="K890" i="27" s="1"/>
  <c r="J1064" i="27"/>
  <c r="K1064" i="27" s="1"/>
  <c r="J1155" i="27"/>
  <c r="K1155" i="27" s="1"/>
  <c r="J1325" i="27"/>
  <c r="K1325" i="27" s="1"/>
  <c r="J1478" i="27"/>
  <c r="K1478" i="27" s="1"/>
  <c r="J1641" i="27"/>
  <c r="K1641" i="27" s="1"/>
  <c r="J1815" i="27"/>
  <c r="K1815" i="27" s="1"/>
  <c r="J316" i="27"/>
  <c r="K316" i="27" s="1"/>
  <c r="J562" i="27"/>
  <c r="K562" i="27" s="1"/>
  <c r="J841" i="27"/>
  <c r="K841" i="27" s="1"/>
  <c r="J956" i="27"/>
  <c r="K956" i="27" s="1"/>
  <c r="J1210" i="27"/>
  <c r="K1210" i="27" s="1"/>
  <c r="J1326" i="27"/>
  <c r="K1326" i="27" s="1"/>
  <c r="J62" i="27"/>
  <c r="K62" i="27" s="1"/>
  <c r="J86" i="27"/>
  <c r="K86" i="27" s="1"/>
  <c r="J404" i="27"/>
  <c r="K404" i="27" s="1"/>
  <c r="J557" i="27"/>
  <c r="K557" i="27" s="1"/>
  <c r="J777" i="27"/>
  <c r="K777" i="27" s="1"/>
  <c r="J976" i="27"/>
  <c r="K976" i="27" s="1"/>
  <c r="J1544" i="27"/>
  <c r="K1544" i="27" s="1"/>
  <c r="J1755" i="27"/>
  <c r="K1755" i="27" s="1"/>
  <c r="J1949" i="27"/>
  <c r="K1949" i="27" s="1"/>
  <c r="J14" i="27"/>
  <c r="K14" i="27" s="1"/>
  <c r="J112" i="27"/>
  <c r="K112" i="27" s="1"/>
  <c r="J188" i="27"/>
  <c r="K188" i="27" s="1"/>
  <c r="J417" i="27"/>
  <c r="K417" i="27" s="1"/>
  <c r="J594" i="27"/>
  <c r="K594" i="27" s="1"/>
  <c r="J1273" i="27"/>
  <c r="K1273" i="27" s="1"/>
  <c r="J1448" i="27"/>
  <c r="K1448" i="27" s="1"/>
  <c r="J1670" i="27"/>
  <c r="K1670" i="27" s="1"/>
  <c r="J1785" i="27"/>
  <c r="K1785" i="27" s="1"/>
  <c r="J1938" i="27"/>
  <c r="K1938" i="27" s="1"/>
  <c r="J15" i="27"/>
  <c r="K15" i="27" s="1"/>
  <c r="J804" i="27"/>
  <c r="K804" i="27" s="1"/>
  <c r="J948" i="27"/>
  <c r="K948" i="27" s="1"/>
  <c r="J1238" i="27"/>
  <c r="K1238" i="27" s="1"/>
  <c r="J1354" i="27"/>
  <c r="K1354" i="27" s="1"/>
  <c r="J1507" i="27"/>
  <c r="K1507" i="27" s="1"/>
  <c r="J1671" i="27"/>
  <c r="K1671" i="27" s="1"/>
  <c r="J208" i="27"/>
  <c r="K208" i="27" s="1"/>
  <c r="J610" i="27"/>
  <c r="K610" i="27" s="1"/>
  <c r="J738" i="27"/>
  <c r="K738" i="27" s="1"/>
  <c r="J979" i="27"/>
  <c r="K979" i="27" s="1"/>
  <c r="J1239" i="27"/>
  <c r="K1239" i="27" s="1"/>
  <c r="J1355" i="27"/>
  <c r="K1355" i="27" s="1"/>
  <c r="J1537" i="27"/>
  <c r="K1537" i="27" s="1"/>
  <c r="J1700" i="27"/>
  <c r="K1700" i="27" s="1"/>
  <c r="J1787" i="27"/>
  <c r="K1787" i="27" s="1"/>
  <c r="J1940" i="27"/>
  <c r="K1940" i="27" s="1"/>
  <c r="J195" i="27"/>
  <c r="K195" i="27" s="1"/>
  <c r="J1033" i="27"/>
  <c r="K1033" i="27" s="1"/>
  <c r="J1352" i="27"/>
  <c r="K1352" i="27" s="1"/>
  <c r="J1610" i="27"/>
  <c r="K1610" i="27" s="1"/>
  <c r="J802" i="27"/>
  <c r="K802" i="27" s="1"/>
  <c r="J508" i="27"/>
  <c r="K508" i="27" s="1"/>
  <c r="J106" i="27"/>
  <c r="K106" i="27" s="1"/>
  <c r="J410" i="27"/>
  <c r="K410" i="27" s="1"/>
  <c r="J679" i="27"/>
  <c r="K679" i="27" s="1"/>
  <c r="J1122" i="27"/>
  <c r="K1122" i="27" s="1"/>
  <c r="J1786" i="27"/>
  <c r="K1786" i="27" s="1"/>
  <c r="J100" i="27"/>
  <c r="K100" i="27" s="1"/>
  <c r="J473" i="27"/>
  <c r="K473" i="27" s="1"/>
  <c r="J920" i="27"/>
  <c r="K920" i="27" s="1"/>
  <c r="J1392" i="27"/>
  <c r="K1392" i="27" s="1"/>
  <c r="J587" i="27"/>
  <c r="K587" i="27" s="1"/>
  <c r="J1162" i="27"/>
  <c r="K1162" i="27" s="1"/>
  <c r="J1788" i="27"/>
  <c r="K1788" i="27" s="1"/>
  <c r="J977" i="27"/>
  <c r="K977" i="27" s="1"/>
  <c r="J1477" i="27"/>
  <c r="K1477" i="27" s="1"/>
  <c r="J502" i="27"/>
  <c r="K502" i="27" s="1"/>
  <c r="J978" i="27"/>
  <c r="K978" i="27" s="1"/>
  <c r="J1699" i="27"/>
  <c r="K1699" i="27" s="1"/>
  <c r="J632" i="27"/>
  <c r="K632" i="27" s="1"/>
  <c r="J1152" i="27"/>
  <c r="K1152" i="27" s="1"/>
  <c r="J1837" i="27"/>
  <c r="K1837" i="27" s="1"/>
  <c r="J828" i="27"/>
  <c r="K828" i="27" s="1"/>
  <c r="J1120" i="27"/>
  <c r="K1120" i="27" s="1"/>
  <c r="J1389" i="27"/>
  <c r="K1389" i="27" s="1"/>
  <c r="J1726" i="27"/>
  <c r="K1726" i="27" s="1"/>
  <c r="J68" i="27"/>
  <c r="K68" i="27" s="1"/>
  <c r="J678" i="27"/>
  <c r="K678" i="27" s="1"/>
  <c r="J947" i="27"/>
  <c r="K947" i="27" s="1"/>
  <c r="J737" i="27"/>
  <c r="K737" i="27" s="1"/>
  <c r="J998" i="27"/>
  <c r="K998" i="27" s="1"/>
  <c r="J1209" i="27"/>
  <c r="K1209" i="27" s="1"/>
  <c r="J1420" i="27"/>
  <c r="K1420" i="27" s="1"/>
  <c r="J1910" i="27"/>
  <c r="K1910" i="27" s="1"/>
  <c r="J70" i="27"/>
  <c r="K70" i="27" s="1"/>
  <c r="J680" i="27"/>
  <c r="K680" i="27" s="1"/>
  <c r="J855" i="27"/>
  <c r="K855" i="27" s="1"/>
  <c r="J1065" i="27"/>
  <c r="K1065" i="27" s="1"/>
  <c r="J1246" i="27"/>
  <c r="K1246" i="27" s="1"/>
  <c r="J591" i="27"/>
  <c r="K591" i="27" s="1"/>
  <c r="J946" i="27"/>
  <c r="K946" i="27" s="1"/>
  <c r="J1640" i="27"/>
  <c r="K1640" i="27" s="1"/>
  <c r="J1823" i="27"/>
  <c r="K1823" i="27" s="1"/>
  <c r="J470" i="27"/>
  <c r="K470" i="27" s="1"/>
  <c r="J872" i="27"/>
  <c r="K872" i="27" s="1"/>
  <c r="J1149" i="27"/>
  <c r="K1149" i="27" s="1"/>
  <c r="J1418" i="27"/>
  <c r="K1418" i="27" s="1"/>
  <c r="J1360" i="27"/>
  <c r="K1360" i="27" s="1"/>
  <c r="J283" i="27"/>
  <c r="K283" i="27" s="1"/>
  <c r="J765" i="27"/>
  <c r="K765" i="27" s="1"/>
  <c r="J985" i="27"/>
  <c r="K985" i="27" s="1"/>
  <c r="J1208" i="27"/>
  <c r="K1208" i="27" s="1"/>
  <c r="J1506" i="27"/>
  <c r="K1506" i="27" s="1"/>
  <c r="J1822" i="27"/>
  <c r="K1822" i="27" s="1"/>
  <c r="J593" i="27"/>
  <c r="K593" i="27" s="1"/>
  <c r="J559" i="27"/>
  <c r="K559" i="27" s="1"/>
  <c r="J796" i="27"/>
  <c r="K796" i="27" s="1"/>
  <c r="J1035" i="27"/>
  <c r="K1035" i="27" s="1"/>
  <c r="J1245" i="27"/>
  <c r="K1245" i="27" s="1"/>
  <c r="J1968" i="27"/>
  <c r="K1968" i="27" s="1"/>
  <c r="J1094" i="27"/>
  <c r="K1094" i="27" s="1"/>
  <c r="J1297" i="27"/>
  <c r="K1297" i="27" s="1"/>
  <c r="J1479" i="27"/>
  <c r="K1479" i="27" s="1"/>
  <c r="J1729" i="27"/>
  <c r="K1729" i="27" s="1"/>
  <c r="J1911" i="27"/>
  <c r="K1911" i="27" s="1"/>
  <c r="J1236" i="27"/>
  <c r="K1236" i="27" s="1"/>
  <c r="J1833" i="27"/>
  <c r="K1833" i="27" s="1"/>
  <c r="J471" i="27"/>
  <c r="K471" i="27" s="1"/>
  <c r="J1540" i="27"/>
  <c r="K1540" i="27" s="1"/>
  <c r="J883" i="27"/>
  <c r="K883" i="27" s="1"/>
  <c r="J1517" i="27"/>
  <c r="K1517" i="27" s="1"/>
  <c r="J1816" i="27"/>
  <c r="K1816" i="27" s="1"/>
  <c r="J1267" i="27"/>
  <c r="K1267" i="27" s="1"/>
  <c r="J829" i="27"/>
  <c r="K829" i="27" s="1"/>
  <c r="J1909" i="27"/>
  <c r="K1909" i="27" s="1"/>
  <c r="J633" i="27"/>
  <c r="K633" i="27" s="1"/>
  <c r="J481" i="27"/>
  <c r="K481" i="27" s="1"/>
  <c r="J917" i="27"/>
  <c r="K917" i="27" s="1"/>
  <c r="J1207" i="27"/>
  <c r="K1207" i="27" s="1"/>
  <c r="J1447" i="27"/>
  <c r="K1447" i="27" s="1"/>
  <c r="J1821" i="27"/>
  <c r="K1821" i="27" s="1"/>
  <c r="J7" i="27"/>
  <c r="K7" i="27" s="1"/>
  <c r="J429" i="27"/>
  <c r="K429" i="27" s="1"/>
  <c r="J1034" i="27"/>
  <c r="K1034" i="27" s="1"/>
  <c r="J1237" i="27"/>
  <c r="K1237" i="27" s="1"/>
  <c r="J1536" i="27"/>
  <c r="K1536" i="27" s="1"/>
  <c r="J1825" i="27"/>
  <c r="K1825" i="27" s="1"/>
  <c r="J384" i="27"/>
  <c r="K384" i="27" s="1"/>
  <c r="J1757" i="27"/>
  <c r="K1757" i="27" s="1"/>
  <c r="J1939" i="27"/>
  <c r="K1939" i="27" s="1"/>
  <c r="J479" i="27"/>
  <c r="K479" i="27" s="1"/>
  <c r="J709" i="27"/>
  <c r="K709" i="27" s="1"/>
  <c r="J891" i="27"/>
  <c r="K891" i="27" s="1"/>
  <c r="J1123" i="27"/>
  <c r="K1123" i="27" s="1"/>
  <c r="J531" i="27"/>
  <c r="K531" i="27" s="1"/>
  <c r="J1508" i="27"/>
  <c r="K1508" i="27" s="1"/>
  <c r="J1758" i="27"/>
  <c r="K1758" i="27" s="1"/>
  <c r="J1535" i="27"/>
  <c r="K1535" i="27" s="1"/>
  <c r="J1063" i="27"/>
  <c r="K1063" i="27" s="1"/>
  <c r="J1270" i="27"/>
  <c r="K1270" i="27" s="1"/>
  <c r="J767" i="27"/>
  <c r="K767" i="27" s="1"/>
  <c r="J1538" i="27"/>
  <c r="K1538" i="27" s="1"/>
  <c r="J186" i="27"/>
  <c r="K186" i="27" s="1"/>
  <c r="J677" i="27"/>
  <c r="K677" i="27" s="1"/>
  <c r="J1879" i="27"/>
  <c r="K1879" i="27" s="1"/>
  <c r="J1092" i="27"/>
  <c r="K1092" i="27" s="1"/>
  <c r="J1558" i="27"/>
  <c r="K1558" i="27" s="1"/>
  <c r="J612" i="27"/>
  <c r="K612" i="27" s="1"/>
  <c r="J772" i="27"/>
  <c r="K772" i="27" s="1"/>
  <c r="J622" i="27"/>
  <c r="K622" i="27" s="1"/>
  <c r="J1358" i="27"/>
  <c r="K1358" i="27" s="1"/>
  <c r="J296" i="27"/>
  <c r="K296" i="27" s="1"/>
  <c r="J1969" i="27"/>
  <c r="K1969" i="27" s="1"/>
  <c r="J501" i="27"/>
  <c r="K501" i="27" s="1"/>
  <c r="J1324" i="27"/>
  <c r="K1324" i="27" s="1"/>
  <c r="J1151" i="27"/>
  <c r="K1151" i="27" s="1"/>
  <c r="J89" i="27"/>
  <c r="K89" i="27" s="1"/>
  <c r="J706" i="27"/>
  <c r="K706" i="27" s="1"/>
  <c r="J1698" i="27"/>
  <c r="K1698" i="27" s="1"/>
  <c r="J191" i="27"/>
  <c r="K191" i="27" s="1"/>
  <c r="J1391" i="27"/>
  <c r="K1391" i="27" s="1"/>
  <c r="J1362" i="27"/>
  <c r="K1362" i="27" s="1"/>
  <c r="J1450" i="27"/>
  <c r="K1450" i="27" s="1"/>
  <c r="J1882" i="27"/>
  <c r="K1882" i="27" s="1"/>
  <c r="J1062" i="27"/>
  <c r="K1062" i="27" s="1"/>
  <c r="J1154" i="27"/>
  <c r="K1154" i="27" s="1"/>
  <c r="J142" i="27"/>
  <c r="K142" i="27" s="1"/>
  <c r="J764" i="27"/>
  <c r="K764" i="27" s="1"/>
  <c r="J1639" i="27"/>
  <c r="K1639" i="27" s="1"/>
  <c r="J918" i="27"/>
  <c r="K918" i="27" s="1"/>
  <c r="J1727" i="27"/>
  <c r="K1727" i="27" s="1"/>
  <c r="J919" i="27"/>
  <c r="K919" i="27" s="1"/>
  <c r="J590" i="27"/>
  <c r="K590" i="27" s="1"/>
  <c r="J780" i="27"/>
  <c r="K780" i="27" s="1"/>
  <c r="J323" i="27"/>
  <c r="K323" i="27" s="1"/>
  <c r="J1156" i="27"/>
  <c r="K1156" i="27" s="1"/>
  <c r="J1644" i="27"/>
  <c r="K1644" i="27" s="1"/>
  <c r="J95" i="27"/>
  <c r="K95" i="27" s="1"/>
  <c r="J418" i="27"/>
  <c r="K418" i="27" s="1"/>
  <c r="J1323" i="27"/>
  <c r="K1323" i="27" s="1"/>
  <c r="J856" i="27"/>
  <c r="K856" i="27" s="1"/>
  <c r="J313" i="27"/>
  <c r="K313" i="27" s="1"/>
  <c r="J766" i="27"/>
  <c r="K766" i="27" s="1"/>
  <c r="J1881" i="27"/>
  <c r="K1881" i="27" s="1"/>
  <c r="J736" i="27"/>
  <c r="K736" i="27" s="1"/>
  <c r="J1669" i="27"/>
  <c r="K1669" i="27" s="1"/>
  <c r="J1121" i="27"/>
  <c r="K1121" i="27" s="1"/>
  <c r="J1612" i="27"/>
  <c r="K1612" i="27" s="1"/>
  <c r="J1613" i="27"/>
  <c r="K1613" i="27" s="1"/>
  <c r="J1359" i="27"/>
  <c r="K1359" i="27" s="1"/>
  <c r="J558" i="27"/>
  <c r="K558" i="27" s="1"/>
  <c r="J435" i="27"/>
  <c r="K435" i="27" s="1"/>
  <c r="J1363" i="27"/>
  <c r="K1363" i="27" s="1"/>
  <c r="J1356" i="27"/>
  <c r="K1356" i="27" s="1"/>
  <c r="J1390" i="27"/>
  <c r="K1390" i="27" s="1"/>
  <c r="J708" i="27"/>
  <c r="K708" i="27" s="1"/>
  <c r="J1824" i="27"/>
  <c r="K1824" i="27" s="1"/>
  <c r="J1036" i="27"/>
  <c r="K1036" i="27" s="1"/>
  <c r="J1697" i="27"/>
  <c r="K1697" i="27" s="1"/>
  <c r="J267" i="27"/>
  <c r="K267" i="27" s="1"/>
  <c r="J1967" i="27"/>
  <c r="K1967" i="27" s="1"/>
  <c r="J803" i="27"/>
  <c r="K803" i="27" s="1"/>
  <c r="J1642" i="27"/>
  <c r="K1642" i="27" s="1"/>
  <c r="J1091" i="27"/>
  <c r="K1091" i="27" s="1"/>
  <c r="J1937" i="27"/>
  <c r="K1937" i="27" s="1"/>
  <c r="J588" i="27"/>
  <c r="K588" i="27" s="1"/>
  <c r="J1353" i="27"/>
  <c r="K1353" i="27" s="1"/>
  <c r="J1357" i="27"/>
  <c r="K1357" i="27" s="1"/>
  <c r="J295" i="27"/>
  <c r="K295" i="27" s="1"/>
  <c r="J472" i="27"/>
  <c r="K472" i="27" s="1"/>
  <c r="J1853" i="27"/>
  <c r="K1853" i="27" s="1"/>
  <c r="J50" i="27"/>
  <c r="K50" i="27" s="1"/>
  <c r="J560" i="27"/>
  <c r="K560" i="27" s="1"/>
  <c r="J949" i="27"/>
  <c r="K949" i="27" s="1"/>
  <c r="J651" i="27"/>
  <c r="K651" i="27" s="1"/>
  <c r="J1421" i="27"/>
  <c r="K1421" i="27" s="1"/>
  <c r="L137" i="25"/>
  <c r="K15" i="25"/>
  <c r="L15" i="25"/>
  <c r="K137" i="25"/>
  <c r="I26" i="25"/>
  <c r="I15" i="25"/>
  <c r="J26" i="25"/>
  <c r="J15" i="25"/>
  <c r="K26" i="25"/>
  <c r="L26" i="25"/>
  <c r="I137" i="25"/>
  <c r="J137" i="25"/>
  <c r="I135" i="25"/>
  <c r="J135" i="25"/>
  <c r="J136" i="25"/>
  <c r="K135" i="25"/>
  <c r="L136" i="25"/>
  <c r="L135" i="25"/>
  <c r="I136" i="25"/>
  <c r="K136" i="25"/>
  <c r="I44" i="25"/>
  <c r="J9" i="25"/>
  <c r="J44" i="25"/>
  <c r="I95" i="25"/>
  <c r="J127" i="25"/>
  <c r="J95" i="25"/>
  <c r="L95" i="25"/>
  <c r="L127" i="25"/>
  <c r="I9" i="25"/>
  <c r="K95" i="25"/>
  <c r="K44" i="25"/>
  <c r="K127" i="25"/>
  <c r="L44" i="25"/>
  <c r="I127" i="25"/>
  <c r="K9" i="25"/>
  <c r="L9" i="25"/>
  <c r="I4" i="25"/>
  <c r="J94" i="27"/>
  <c r="K94" i="27" s="1"/>
  <c r="J274" i="27"/>
  <c r="K274" i="27" s="1"/>
  <c r="J376" i="27"/>
  <c r="K376" i="27" s="1"/>
  <c r="J599" i="27"/>
  <c r="K599" i="27" s="1"/>
  <c r="J735" i="27"/>
  <c r="K735" i="27" s="1"/>
  <c r="J1061" i="27"/>
  <c r="K1061" i="27" s="1"/>
  <c r="J1181" i="27"/>
  <c r="K1181" i="27" s="1"/>
  <c r="J1475" i="27"/>
  <c r="K1475" i="27" s="1"/>
  <c r="J1638" i="27"/>
  <c r="K1638" i="27" s="1"/>
  <c r="J854" i="27"/>
  <c r="K854" i="27" s="1"/>
  <c r="J1725" i="27"/>
  <c r="K1725" i="27" s="1"/>
  <c r="J705" i="27"/>
  <c r="K705" i="27" s="1"/>
  <c r="J1551" i="27"/>
  <c r="K1551" i="27" s="1"/>
  <c r="J763" i="27"/>
  <c r="K763" i="27" s="1"/>
  <c r="J1283" i="27"/>
  <c r="K1283" i="27" s="1"/>
  <c r="J1032" i="27"/>
  <c r="K1032" i="27" s="1"/>
  <c r="J1813" i="27"/>
  <c r="K1813" i="27" s="1"/>
  <c r="J443" i="27"/>
  <c r="K443" i="27" s="1"/>
  <c r="J795" i="27"/>
  <c r="K795" i="27" s="1"/>
  <c r="J887" i="27"/>
  <c r="K887" i="27" s="1"/>
  <c r="J1206" i="27"/>
  <c r="K1206" i="27" s="1"/>
  <c r="J1322" i="27"/>
  <c r="K1322" i="27" s="1"/>
  <c r="J1668" i="27"/>
  <c r="K1668" i="27" s="1"/>
  <c r="J1820" i="27"/>
  <c r="K1820" i="27" s="1"/>
  <c r="J1936" i="27"/>
  <c r="K1936" i="27" s="1"/>
  <c r="J137" i="27"/>
  <c r="K137" i="27" s="1"/>
  <c r="J955" i="27"/>
  <c r="K955" i="27" s="1"/>
  <c r="J1852" i="27"/>
  <c r="K1852" i="27" s="1"/>
  <c r="J556" i="27"/>
  <c r="K556" i="27" s="1"/>
  <c r="J1417" i="27"/>
  <c r="K1417" i="27" s="1"/>
  <c r="J1907" i="27"/>
  <c r="K1907" i="27" s="1"/>
  <c r="J565" i="27"/>
  <c r="K565" i="27" s="1"/>
  <c r="J1966" i="27"/>
  <c r="K1966" i="27" s="1"/>
  <c r="J26" i="27"/>
  <c r="K26" i="27" s="1"/>
  <c r="J453" i="27"/>
  <c r="K453" i="27" s="1"/>
  <c r="J637" i="27"/>
  <c r="K637" i="27" s="1"/>
  <c r="J945" i="27"/>
  <c r="K945" i="27" s="1"/>
  <c r="J1090" i="27"/>
  <c r="K1090" i="27" s="1"/>
  <c r="J1351" i="27"/>
  <c r="K1351" i="27" s="1"/>
  <c r="J1489" i="27"/>
  <c r="K1489" i="27" s="1"/>
  <c r="J1783" i="27"/>
  <c r="K1783" i="27" s="1"/>
  <c r="J500" i="27"/>
  <c r="K500" i="27" s="1"/>
  <c r="J1243" i="27"/>
  <c r="K1243" i="27" s="1"/>
  <c r="J1148" i="27"/>
  <c r="K1148" i="27" s="1"/>
  <c r="J66" i="27"/>
  <c r="K66" i="27" s="1"/>
  <c r="J1754" i="27"/>
  <c r="K1754" i="27" s="1"/>
  <c r="J916" i="27"/>
  <c r="K916" i="27" s="1"/>
  <c r="J523" i="27"/>
  <c r="K523" i="27" s="1"/>
  <c r="J391" i="27"/>
  <c r="K391" i="27" s="1"/>
  <c r="J676" i="27"/>
  <c r="K676" i="27" s="1"/>
  <c r="J825" i="27"/>
  <c r="K825" i="27" s="1"/>
  <c r="J1119" i="27"/>
  <c r="K1119" i="27" s="1"/>
  <c r="J1235" i="27"/>
  <c r="K1235" i="27" s="1"/>
  <c r="J1515" i="27"/>
  <c r="K1515" i="27" s="1"/>
  <c r="J1696" i="27"/>
  <c r="K1696" i="27" s="1"/>
  <c r="J48" i="27"/>
  <c r="K48" i="27" s="1"/>
  <c r="J397" i="27"/>
  <c r="K397" i="27" s="1"/>
  <c r="J1388" i="27"/>
  <c r="K1388" i="27" s="1"/>
  <c r="J1006" i="27"/>
  <c r="K1006" i="27" s="1"/>
  <c r="J1878" i="27"/>
  <c r="K1878" i="27" s="1"/>
  <c r="J882" i="27"/>
  <c r="K882" i="27" s="1"/>
  <c r="J1609" i="27"/>
  <c r="K1609" i="27" s="1"/>
  <c r="J1446" i="27"/>
  <c r="K1446" i="27" s="1"/>
  <c r="J107" i="27"/>
  <c r="K107" i="27" s="1"/>
  <c r="J621" i="27"/>
  <c r="K621" i="27" s="1"/>
  <c r="J1060" i="27"/>
  <c r="K1060" i="27" s="1"/>
  <c r="J1474" i="27"/>
  <c r="K1474" i="27" s="1"/>
  <c r="J1817" i="27"/>
  <c r="K1817" i="27" s="1"/>
  <c r="J769" i="27"/>
  <c r="K769" i="27" s="1"/>
  <c r="J1073" i="27"/>
  <c r="K1073" i="27" s="1"/>
  <c r="J1321" i="27"/>
  <c r="K1321" i="27" s="1"/>
  <c r="J1667" i="27"/>
  <c r="K1667" i="27" s="1"/>
  <c r="J675" i="27"/>
  <c r="K675" i="27" s="1"/>
  <c r="J1118" i="27"/>
  <c r="K1118" i="27" s="1"/>
  <c r="J1534" i="27"/>
  <c r="K1534" i="27" s="1"/>
  <c r="J400" i="27"/>
  <c r="K400" i="27" s="1"/>
  <c r="J1906" i="27"/>
  <c r="K1906" i="27" s="1"/>
  <c r="J319" i="27"/>
  <c r="K319" i="27" s="1"/>
  <c r="J762" i="27"/>
  <c r="K762" i="27" s="1"/>
  <c r="J416" i="27"/>
  <c r="K416" i="27" s="1"/>
  <c r="J915" i="27"/>
  <c r="K915" i="27" s="1"/>
  <c r="J528" i="27"/>
  <c r="K528" i="27" s="1"/>
  <c r="J1793" i="27"/>
  <c r="K1793" i="27" s="1"/>
  <c r="J17" i="27"/>
  <c r="K17" i="27" s="1"/>
  <c r="J436" i="27"/>
  <c r="K436" i="27" s="1"/>
  <c r="J627" i="27"/>
  <c r="K627" i="27" s="1"/>
  <c r="J886" i="27"/>
  <c r="K886" i="27" s="1"/>
  <c r="J1205" i="27"/>
  <c r="K1205" i="27" s="1"/>
  <c r="J1504" i="27"/>
  <c r="K1504" i="27" s="1"/>
  <c r="J1782" i="27"/>
  <c r="K1782" i="27" s="1"/>
  <c r="J499" i="27"/>
  <c r="K499" i="27" s="1"/>
  <c r="J975" i="27"/>
  <c r="K975" i="27" s="1"/>
  <c r="J1234" i="27"/>
  <c r="K1234" i="27" s="1"/>
  <c r="J1695" i="27"/>
  <c r="K1695" i="27" s="1"/>
  <c r="J60" i="27"/>
  <c r="K60" i="27" s="1"/>
  <c r="J1266" i="27"/>
  <c r="K1266" i="27" s="1"/>
  <c r="J1724" i="27"/>
  <c r="K1724" i="27" s="1"/>
  <c r="J85" i="27"/>
  <c r="K85" i="27" s="1"/>
  <c r="J704" i="27"/>
  <c r="K704" i="27" s="1"/>
  <c r="J1005" i="27"/>
  <c r="K1005" i="27" s="1"/>
  <c r="J1288" i="27"/>
  <c r="K1288" i="27" s="1"/>
  <c r="J1539" i="27"/>
  <c r="K1539" i="27" s="1"/>
  <c r="J1954" i="27"/>
  <c r="K1954" i="27" s="1"/>
  <c r="J1608" i="27"/>
  <c r="K1608" i="27" s="1"/>
  <c r="J734" i="27"/>
  <c r="K734" i="27" s="1"/>
  <c r="J1031" i="27"/>
  <c r="K1031" i="27" s="1"/>
  <c r="J1445" i="27"/>
  <c r="K1445" i="27" s="1"/>
  <c r="J1935" i="27"/>
  <c r="K1935" i="27" s="1"/>
  <c r="J451" i="27"/>
  <c r="K451" i="27" s="1"/>
  <c r="J944" i="27"/>
  <c r="K944" i="27" s="1"/>
  <c r="J1350" i="27"/>
  <c r="K1350" i="27" s="1"/>
  <c r="J1851" i="27"/>
  <c r="K1851" i="27" s="1"/>
  <c r="J291" i="27"/>
  <c r="K291" i="27" s="1"/>
  <c r="J360" i="27"/>
  <c r="K360" i="27" s="1"/>
  <c r="J806" i="27"/>
  <c r="K806" i="27" s="1"/>
  <c r="J1387" i="27"/>
  <c r="K1387" i="27" s="1"/>
  <c r="J1877" i="27"/>
  <c r="K1877" i="27" s="1"/>
  <c r="J307" i="27"/>
  <c r="K307" i="27" s="1"/>
  <c r="J836" i="27"/>
  <c r="K836" i="27" s="1"/>
  <c r="J555" i="27"/>
  <c r="K555" i="27" s="1"/>
  <c r="J866" i="27"/>
  <c r="K866" i="27" s="1"/>
  <c r="J1128" i="27"/>
  <c r="K1128" i="27" s="1"/>
  <c r="J1416" i="27"/>
  <c r="K1416" i="27" s="1"/>
  <c r="J1753" i="27"/>
  <c r="K1753" i="27" s="1"/>
  <c r="J567" i="27"/>
  <c r="K567" i="27" s="1"/>
  <c r="J1153" i="27"/>
  <c r="K1153" i="27" s="1"/>
  <c r="J1637" i="27"/>
  <c r="K1637" i="27" s="1"/>
  <c r="J99" i="27"/>
  <c r="K99" i="27" s="1"/>
  <c r="J608" i="27"/>
  <c r="K608" i="27" s="1"/>
  <c r="J1059" i="27"/>
  <c r="K1059" i="27" s="1"/>
  <c r="J1473" i="27"/>
  <c r="K1473" i="27" s="1"/>
  <c r="J1666" i="27"/>
  <c r="K1666" i="27" s="1"/>
  <c r="J1819" i="27"/>
  <c r="K1819" i="27" s="1"/>
  <c r="J1934" i="27"/>
  <c r="K1934" i="27" s="1"/>
  <c r="J636" i="27"/>
  <c r="K636" i="27" s="1"/>
  <c r="J1089" i="27"/>
  <c r="K1089" i="27" s="1"/>
  <c r="J1320" i="27"/>
  <c r="K1320" i="27" s="1"/>
  <c r="J1781" i="27"/>
  <c r="K1781" i="27" s="1"/>
  <c r="J469" i="27"/>
  <c r="K469" i="27" s="1"/>
  <c r="J1349" i="27"/>
  <c r="K1349" i="27" s="1"/>
  <c r="J1694" i="27"/>
  <c r="K1694" i="27" s="1"/>
  <c r="J294" i="27"/>
  <c r="K294" i="27" s="1"/>
  <c r="J364" i="27"/>
  <c r="K364" i="27" s="1"/>
  <c r="J498" i="27"/>
  <c r="K498" i="27" s="1"/>
  <c r="J957" i="27"/>
  <c r="K957" i="27" s="1"/>
  <c r="J1386" i="27"/>
  <c r="K1386" i="27" s="1"/>
  <c r="J761" i="27"/>
  <c r="K761" i="27" s="1"/>
  <c r="J1789" i="27"/>
  <c r="K1789" i="27" s="1"/>
  <c r="J75" i="27"/>
  <c r="K75" i="27" s="1"/>
  <c r="J143" i="27"/>
  <c r="K143" i="27" s="1"/>
  <c r="J561" i="27"/>
  <c r="K561" i="27" s="1"/>
  <c r="J914" i="27"/>
  <c r="K914" i="27" s="1"/>
  <c r="J527" i="27"/>
  <c r="K527" i="27" s="1"/>
  <c r="J23" i="27"/>
  <c r="K23" i="27" s="1"/>
  <c r="J154" i="27"/>
  <c r="K154" i="27" s="1"/>
  <c r="J439" i="27"/>
  <c r="K439" i="27" s="1"/>
  <c r="J771" i="27"/>
  <c r="K771" i="27" s="1"/>
  <c r="J885" i="27"/>
  <c r="K885" i="27" s="1"/>
  <c r="J1204" i="27"/>
  <c r="K1204" i="27" s="1"/>
  <c r="J1484" i="27"/>
  <c r="K1484" i="27" s="1"/>
  <c r="J943" i="27"/>
  <c r="K943" i="27" s="1"/>
  <c r="J1519" i="27"/>
  <c r="K1519" i="27" s="1"/>
  <c r="J1850" i="27"/>
  <c r="K1850" i="27" s="1"/>
  <c r="J389" i="27"/>
  <c r="K389" i="27" s="1"/>
  <c r="J674" i="27"/>
  <c r="K674" i="27" s="1"/>
  <c r="J819" i="27"/>
  <c r="K819" i="27" s="1"/>
  <c r="J1117" i="27"/>
  <c r="K1117" i="27" s="1"/>
  <c r="J1233" i="27"/>
  <c r="K1233" i="27" s="1"/>
  <c r="J1701" i="27"/>
  <c r="K1701" i="27" s="1"/>
  <c r="J1636" i="27"/>
  <c r="K1636" i="27" s="1"/>
  <c r="J40" i="27"/>
  <c r="K40" i="27" s="1"/>
  <c r="J205" i="27"/>
  <c r="K205" i="27" s="1"/>
  <c r="J286" i="27"/>
  <c r="K286" i="27" s="1"/>
  <c r="J427" i="27"/>
  <c r="K427" i="27" s="1"/>
  <c r="J1030" i="27"/>
  <c r="K1030" i="27" s="1"/>
  <c r="J1444" i="27"/>
  <c r="K1444" i="27" s="1"/>
  <c r="J61" i="27"/>
  <c r="K61" i="27" s="1"/>
  <c r="J225" i="27"/>
  <c r="K225" i="27" s="1"/>
  <c r="J311" i="27"/>
  <c r="K311" i="27" s="1"/>
  <c r="J399" i="27"/>
  <c r="K399" i="27" s="1"/>
  <c r="J833" i="27"/>
  <c r="K833" i="27" s="1"/>
  <c r="J1244" i="27"/>
  <c r="K1244" i="27" s="1"/>
  <c r="J1549" i="27"/>
  <c r="K1549" i="27" s="1"/>
  <c r="J1752" i="27"/>
  <c r="K1752" i="27" s="1"/>
  <c r="J1876" i="27"/>
  <c r="K1876" i="27" s="1"/>
  <c r="J187" i="27"/>
  <c r="K187" i="27" s="1"/>
  <c r="J326" i="27"/>
  <c r="K326" i="27" s="1"/>
  <c r="J554" i="27"/>
  <c r="K554" i="27" s="1"/>
  <c r="J703" i="27"/>
  <c r="K703" i="27" s="1"/>
  <c r="J861" i="27"/>
  <c r="K861" i="27" s="1"/>
  <c r="J999" i="27"/>
  <c r="K999" i="27" s="1"/>
  <c r="J1147" i="27"/>
  <c r="K1147" i="27" s="1"/>
  <c r="J1285" i="27"/>
  <c r="K1285" i="27" s="1"/>
  <c r="J1395" i="27"/>
  <c r="K1395" i="27" s="1"/>
  <c r="J1607" i="27"/>
  <c r="K1607" i="27" s="1"/>
  <c r="J1905" i="27"/>
  <c r="K1905" i="27" s="1"/>
  <c r="J194" i="27"/>
  <c r="K194" i="27" s="1"/>
  <c r="J1944" i="27"/>
  <c r="K1944" i="27" s="1"/>
  <c r="J733" i="27"/>
  <c r="K733" i="27" s="1"/>
  <c r="J1160" i="27"/>
  <c r="K1160" i="27" s="1"/>
  <c r="J104" i="27"/>
  <c r="K104" i="27" s="1"/>
  <c r="J202" i="27"/>
  <c r="K202" i="27" s="1"/>
  <c r="J273" i="27"/>
  <c r="K273" i="27" s="1"/>
  <c r="J598" i="27"/>
  <c r="K598" i="27" s="1"/>
  <c r="J732" i="27"/>
  <c r="K732" i="27" s="1"/>
  <c r="J1058" i="27"/>
  <c r="K1058" i="27" s="1"/>
  <c r="J1180" i="27"/>
  <c r="K1180" i="27" s="1"/>
  <c r="J1472" i="27"/>
  <c r="K1472" i="27" s="1"/>
  <c r="J1635" i="27"/>
  <c r="K1635" i="27" s="1"/>
  <c r="J441" i="27"/>
  <c r="K441" i="27" s="1"/>
  <c r="J774" i="27"/>
  <c r="K774" i="27" s="1"/>
  <c r="J884" i="27"/>
  <c r="K884" i="27" s="1"/>
  <c r="J1203" i="27"/>
  <c r="K1203" i="27" s="1"/>
  <c r="J1319" i="27"/>
  <c r="K1319" i="27" s="1"/>
  <c r="J1665" i="27"/>
  <c r="K1665" i="27" s="1"/>
  <c r="J1818" i="27"/>
  <c r="K1818" i="27" s="1"/>
  <c r="J1933" i="27"/>
  <c r="K1933" i="27" s="1"/>
  <c r="J78" i="27"/>
  <c r="K78" i="27" s="1"/>
  <c r="J349" i="27"/>
  <c r="K349" i="27" s="1"/>
  <c r="J448" i="27"/>
  <c r="K448" i="27" s="1"/>
  <c r="J625" i="27"/>
  <c r="K625" i="27" s="1"/>
  <c r="J942" i="27"/>
  <c r="K942" i="27" s="1"/>
  <c r="J1088" i="27"/>
  <c r="K1088" i="27" s="1"/>
  <c r="J1348" i="27"/>
  <c r="K1348" i="27" s="1"/>
  <c r="J1485" i="27"/>
  <c r="K1485" i="27" s="1"/>
  <c r="J1780" i="27"/>
  <c r="K1780" i="27" s="1"/>
  <c r="J54" i="27"/>
  <c r="K54" i="27" s="1"/>
  <c r="J82" i="27"/>
  <c r="K82" i="27" s="1"/>
  <c r="J224" i="27"/>
  <c r="K224" i="27" s="1"/>
  <c r="J299" i="27"/>
  <c r="K299" i="27" s="1"/>
  <c r="J405" i="27"/>
  <c r="K405" i="27" s="1"/>
  <c r="J497" i="27"/>
  <c r="K497" i="27" s="1"/>
  <c r="J840" i="27"/>
  <c r="K840" i="27" s="1"/>
  <c r="J974" i="27"/>
  <c r="K974" i="27" s="1"/>
  <c r="J1265" i="27"/>
  <c r="K1265" i="27" s="1"/>
  <c r="J1385" i="27"/>
  <c r="K1385" i="27" s="1"/>
  <c r="J1723" i="27"/>
  <c r="K1723" i="27" s="1"/>
  <c r="J1875" i="27"/>
  <c r="K1875" i="27" s="1"/>
  <c r="J673" i="27"/>
  <c r="K673" i="27" s="1"/>
  <c r="J1232" i="27"/>
  <c r="K1232" i="27" s="1"/>
  <c r="J1513" i="27"/>
  <c r="K1513" i="27" s="1"/>
  <c r="J1849" i="27"/>
  <c r="K1849" i="27" s="1"/>
  <c r="J1751" i="27"/>
  <c r="K1751" i="27" s="1"/>
  <c r="J260" i="27"/>
  <c r="K260" i="27" s="1"/>
  <c r="J121" i="27"/>
  <c r="K121" i="27" s="1"/>
  <c r="J702" i="27"/>
  <c r="K702" i="27" s="1"/>
  <c r="J982" i="27"/>
  <c r="K982" i="27" s="1"/>
  <c r="J1541" i="27"/>
  <c r="K1541" i="27" s="1"/>
  <c r="J189" i="27"/>
  <c r="K189" i="27" s="1"/>
  <c r="J760" i="27"/>
  <c r="K760" i="27" s="1"/>
  <c r="J1292" i="27"/>
  <c r="K1292" i="27" s="1"/>
  <c r="J1588" i="27"/>
  <c r="K1588" i="27" s="1"/>
  <c r="J1904" i="27"/>
  <c r="K1904" i="27" s="1"/>
  <c r="J424" i="27"/>
  <c r="K424" i="27" s="1"/>
  <c r="J1029" i="27"/>
  <c r="K1029" i="27" s="1"/>
  <c r="J505" i="27"/>
  <c r="K505" i="27" s="1"/>
  <c r="J1946" i="27"/>
  <c r="K1946" i="27" s="1"/>
  <c r="J292" i="27"/>
  <c r="K292" i="27" s="1"/>
  <c r="J354" i="27"/>
  <c r="K354" i="27" s="1"/>
  <c r="J798" i="27"/>
  <c r="K798" i="27" s="1"/>
  <c r="J1116" i="27"/>
  <c r="K1116" i="27" s="1"/>
  <c r="J1693" i="27"/>
  <c r="K1693" i="27" s="1"/>
  <c r="J83" i="27"/>
  <c r="K83" i="27" s="1"/>
  <c r="J553" i="27"/>
  <c r="K553" i="27" s="1"/>
  <c r="J1146" i="27"/>
  <c r="K1146" i="27" s="1"/>
  <c r="J1394" i="27"/>
  <c r="K1394" i="27" s="1"/>
  <c r="J318" i="27"/>
  <c r="K318" i="27" s="1"/>
  <c r="J857" i="27"/>
  <c r="K857" i="27" s="1"/>
  <c r="J563" i="27"/>
  <c r="K563" i="27" s="1"/>
  <c r="J1443" i="27"/>
  <c r="K1443" i="27" s="1"/>
  <c r="J895" i="27"/>
  <c r="K895" i="27" s="1"/>
  <c r="J1812" i="27"/>
  <c r="K1812" i="27" s="1"/>
  <c r="J1274" i="27"/>
  <c r="K1274" i="27" s="1"/>
  <c r="J1765" i="27"/>
  <c r="K1765" i="27" s="1"/>
  <c r="J1802" i="27"/>
  <c r="K1802" i="27" s="1"/>
  <c r="J155" i="27"/>
  <c r="K155" i="27" s="1"/>
  <c r="J864" i="27"/>
  <c r="K864" i="27" s="1"/>
  <c r="J1794" i="27"/>
  <c r="K1794" i="27" s="1"/>
  <c r="J962" i="27"/>
  <c r="K962" i="27" s="1"/>
  <c r="J1620" i="27"/>
  <c r="K1620" i="27" s="1"/>
  <c r="J814" i="27"/>
  <c r="K814" i="27" s="1"/>
  <c r="J1706" i="27"/>
  <c r="K1706" i="27" s="1"/>
  <c r="J337" i="27"/>
  <c r="K337" i="27" s="1"/>
  <c r="J900" i="27"/>
  <c r="K900" i="27" s="1"/>
  <c r="J1763" i="27"/>
  <c r="K1763" i="27" s="1"/>
  <c r="J345" i="27"/>
  <c r="K345" i="27" s="1"/>
  <c r="J987" i="27"/>
  <c r="K987" i="27" s="1"/>
  <c r="J37" i="27"/>
  <c r="K37" i="27" s="1"/>
  <c r="J830" i="27"/>
  <c r="K830" i="27" s="1"/>
  <c r="J1735" i="27"/>
  <c r="K1735" i="27" s="1"/>
  <c r="J692" i="27"/>
  <c r="K692" i="27" s="1"/>
  <c r="J1587" i="27"/>
  <c r="K1587" i="27" s="1"/>
  <c r="J1218" i="27"/>
  <c r="K1218" i="27" s="1"/>
  <c r="J42" i="27"/>
  <c r="K42" i="27" s="1"/>
  <c r="J644" i="27"/>
  <c r="K644" i="27" s="1"/>
  <c r="J869" i="27"/>
  <c r="K869" i="27" s="1"/>
  <c r="J1104" i="27"/>
  <c r="K1104" i="27" s="1"/>
  <c r="J524" i="27"/>
  <c r="K524" i="27" s="1"/>
  <c r="J1526" i="27"/>
  <c r="K1526" i="27" s="1"/>
  <c r="J640" i="27"/>
  <c r="K640" i="27" s="1"/>
  <c r="J1511" i="27"/>
  <c r="K1511" i="27" s="1"/>
  <c r="J741" i="27"/>
  <c r="K741" i="27" s="1"/>
  <c r="J1367" i="27"/>
  <c r="K1367" i="27" s="1"/>
  <c r="J573" i="27"/>
  <c r="K573" i="27" s="1"/>
  <c r="J1455" i="27"/>
  <c r="K1455" i="27" s="1"/>
  <c r="J656" i="27"/>
  <c r="K656" i="27" s="1"/>
  <c r="J1564" i="27"/>
  <c r="K1564" i="27" s="1"/>
  <c r="J487" i="27"/>
  <c r="K487" i="27" s="1"/>
  <c r="J1400" i="27"/>
  <c r="K1400" i="27" s="1"/>
  <c r="J132" i="27"/>
  <c r="K132" i="27" s="1"/>
  <c r="J1080" i="27"/>
  <c r="K1080" i="27" s="1"/>
  <c r="J57" i="27"/>
  <c r="K57" i="27" s="1"/>
  <c r="J428" i="27"/>
  <c r="K428" i="27" s="1"/>
  <c r="J1329" i="27"/>
  <c r="K1329" i="27" s="1"/>
  <c r="J541" i="27"/>
  <c r="K541" i="27" s="1"/>
  <c r="J1431" i="27"/>
  <c r="K1431" i="27" s="1"/>
  <c r="J515" i="27"/>
  <c r="K515" i="27" s="1"/>
  <c r="J249" i="27"/>
  <c r="K249" i="27" s="1"/>
  <c r="J456" i="27"/>
  <c r="K456" i="27" s="1"/>
  <c r="J28" i="27"/>
  <c r="K28" i="27" s="1"/>
  <c r="J1247" i="27"/>
  <c r="K1247" i="27" s="1"/>
  <c r="J234" i="27"/>
  <c r="K234" i="27" s="1"/>
  <c r="J421" i="27"/>
  <c r="K421" i="27" s="1"/>
  <c r="J1303" i="27"/>
  <c r="K1303" i="27" s="1"/>
  <c r="J69" i="27"/>
  <c r="K69" i="27" s="1"/>
  <c r="J282" i="27"/>
  <c r="K282" i="27" s="1"/>
  <c r="J721" i="27"/>
  <c r="K721" i="27" s="1"/>
  <c r="J1650" i="27"/>
  <c r="K1650" i="27" s="1"/>
  <c r="J614" i="27"/>
  <c r="K614" i="27" s="1"/>
  <c r="J1486" i="27"/>
  <c r="K1486" i="27" s="1"/>
  <c r="J928" i="27"/>
  <c r="K928" i="27" s="1"/>
  <c r="J782" i="27"/>
  <c r="K782" i="27" s="1"/>
  <c r="J1681" i="27"/>
  <c r="K1681" i="27" s="1"/>
  <c r="J335" i="27"/>
  <c r="K335" i="27" s="1"/>
  <c r="J1095" i="27"/>
  <c r="K1095" i="27" s="1"/>
  <c r="J185" i="27"/>
  <c r="K185" i="27" s="1"/>
  <c r="J1164" i="27"/>
  <c r="K1164" i="27" s="1"/>
  <c r="J1866" i="27"/>
  <c r="K1866" i="27" s="1"/>
  <c r="J381" i="27"/>
  <c r="K381" i="27" s="1"/>
  <c r="J1044" i="27"/>
  <c r="K1044" i="27" s="1"/>
  <c r="J1129" i="27"/>
  <c r="K1129" i="27" s="1"/>
  <c r="J22" i="27"/>
  <c r="K22" i="27" s="1"/>
  <c r="J1187" i="27"/>
  <c r="K1187" i="27" s="1"/>
  <c r="J1890" i="27"/>
  <c r="K1890" i="27" s="1"/>
  <c r="J402" i="27"/>
  <c r="K402" i="27" s="1"/>
  <c r="J1275" i="27"/>
  <c r="K1275" i="27" s="1"/>
  <c r="J1918" i="27"/>
  <c r="K1918" i="27" s="1"/>
  <c r="J172" i="27"/>
  <c r="K172" i="27" s="1"/>
  <c r="J1842" i="27"/>
  <c r="K1842" i="27" s="1"/>
  <c r="J1010" i="27"/>
  <c r="K1010" i="27" s="1"/>
  <c r="J1945" i="27"/>
  <c r="K1945" i="27" s="1"/>
  <c r="J227" i="27"/>
  <c r="K227" i="27" s="1"/>
  <c r="J461" i="27"/>
  <c r="K461" i="27" s="1"/>
  <c r="J1373" i="27"/>
  <c r="K1373" i="27" s="1"/>
  <c r="J392" i="27"/>
  <c r="K392" i="27" s="1"/>
  <c r="J1256" i="27"/>
  <c r="K1256" i="27" s="1"/>
  <c r="J1133" i="27"/>
  <c r="K1133" i="27" s="1"/>
  <c r="J1770" i="27"/>
  <c r="K1770" i="27" s="1"/>
  <c r="J980" i="27"/>
  <c r="K980" i="27" s="1"/>
  <c r="J1885" i="27"/>
  <c r="K1885" i="27" s="1"/>
  <c r="J1077" i="27"/>
  <c r="K1077" i="27" s="1"/>
  <c r="J1926" i="27"/>
  <c r="K1926" i="27" s="1"/>
  <c r="J166" i="27"/>
  <c r="K166" i="27" s="1"/>
  <c r="J1846" i="27"/>
  <c r="K1846" i="27" s="1"/>
  <c r="J159" i="27"/>
  <c r="K159" i="27" s="1"/>
  <c r="J1009" i="27"/>
  <c r="K1009" i="27" s="1"/>
  <c r="J1947" i="27"/>
  <c r="K1947" i="27" s="1"/>
  <c r="J1520" i="27"/>
  <c r="K1520" i="27" s="1"/>
  <c r="J739" i="27"/>
  <c r="K739" i="27" s="1"/>
  <c r="J1631" i="27"/>
  <c r="K1631" i="27" s="1"/>
  <c r="J801" i="27"/>
  <c r="K801" i="27" s="1"/>
  <c r="J1144" i="27"/>
  <c r="K1144" i="27" s="1"/>
  <c r="J474" i="27"/>
  <c r="K474" i="27" s="1"/>
  <c r="J1202" i="27"/>
  <c r="K1202" i="27" s="1"/>
  <c r="J426" i="27"/>
  <c r="K426" i="27" s="1"/>
  <c r="J1300" i="27"/>
  <c r="K1300" i="27" s="1"/>
  <c r="J73" i="27"/>
  <c r="K73" i="27" s="1"/>
  <c r="J201" i="27"/>
  <c r="K201" i="27" s="1"/>
  <c r="J287" i="27"/>
  <c r="K287" i="27" s="1"/>
  <c r="J377" i="27"/>
  <c r="K377" i="27" s="1"/>
  <c r="J485" i="27"/>
  <c r="K485" i="27" s="1"/>
  <c r="J720" i="27"/>
  <c r="K720" i="27" s="1"/>
  <c r="J981" i="27"/>
  <c r="K981" i="27" s="1"/>
  <c r="J1184" i="27"/>
  <c r="K1184" i="27" s="1"/>
  <c r="J1397" i="27"/>
  <c r="K1397" i="27" s="1"/>
  <c r="J1648" i="27"/>
  <c r="K1648" i="27" s="1"/>
  <c r="J1887" i="27"/>
  <c r="K1887" i="27" s="1"/>
  <c r="J92" i="27"/>
  <c r="K92" i="27" s="1"/>
  <c r="J220" i="27"/>
  <c r="K220" i="27" s="1"/>
  <c r="J401" i="27"/>
  <c r="K401" i="27" s="1"/>
  <c r="J600" i="27"/>
  <c r="K600" i="27" s="1"/>
  <c r="J834" i="27"/>
  <c r="K834" i="27" s="1"/>
  <c r="J1082" i="27"/>
  <c r="K1082" i="27" s="1"/>
  <c r="J1271" i="27"/>
  <c r="K1271" i="27" s="1"/>
  <c r="J1491" i="27"/>
  <c r="K1491" i="27" s="1"/>
  <c r="J1730" i="27"/>
  <c r="K1730" i="27" s="1"/>
  <c r="J1915" i="27"/>
  <c r="K1915" i="27" s="1"/>
  <c r="J47" i="27"/>
  <c r="K47" i="27" s="1"/>
  <c r="J240" i="27"/>
  <c r="K240" i="27" s="1"/>
  <c r="J434" i="27"/>
  <c r="K434" i="27" s="1"/>
  <c r="J685" i="27"/>
  <c r="K685" i="27" s="1"/>
  <c r="J925" i="27"/>
  <c r="K925" i="27" s="1"/>
  <c r="J175" i="27"/>
  <c r="K175" i="27" s="1"/>
  <c r="J1333" i="27"/>
  <c r="K1333" i="27" s="1"/>
  <c r="J1594" i="27"/>
  <c r="K1594" i="27" s="1"/>
  <c r="J1839" i="27"/>
  <c r="K1839" i="27" s="1"/>
  <c r="J77" i="27"/>
  <c r="K77" i="27" s="1"/>
  <c r="J538" i="27"/>
  <c r="K538" i="27" s="1"/>
  <c r="J770" i="27"/>
  <c r="K770" i="27" s="1"/>
  <c r="J1016" i="27"/>
  <c r="K1016" i="27" s="1"/>
  <c r="J1212" i="27"/>
  <c r="K1212" i="27" s="1"/>
  <c r="J1428" i="27"/>
  <c r="K1428" i="27" s="1"/>
  <c r="J1678" i="27"/>
  <c r="K1678" i="27" s="1"/>
  <c r="J1958" i="27"/>
  <c r="K1958" i="27" s="1"/>
  <c r="J642" i="27"/>
  <c r="K642" i="27" s="1"/>
  <c r="J860" i="27"/>
  <c r="K860" i="27" s="1"/>
  <c r="J1101" i="27"/>
  <c r="K1101" i="27" s="1"/>
  <c r="J516" i="27"/>
  <c r="K516" i="27" s="1"/>
  <c r="J1510" i="27"/>
  <c r="K1510" i="27" s="1"/>
  <c r="J1799" i="27"/>
  <c r="K1799" i="27" s="1"/>
  <c r="J342" i="27"/>
  <c r="K342" i="27" s="1"/>
  <c r="J369" i="27"/>
  <c r="K369" i="27" s="1"/>
  <c r="J458" i="27"/>
  <c r="K458" i="27" s="1"/>
  <c r="J746" i="27"/>
  <c r="K746" i="27" s="1"/>
  <c r="J965" i="27"/>
  <c r="K965" i="27" s="1"/>
  <c r="J1169" i="27"/>
  <c r="K1169" i="27" s="1"/>
  <c r="J1364" i="27"/>
  <c r="K1364" i="27" s="1"/>
  <c r="J1616" i="27"/>
  <c r="K1616" i="27" s="1"/>
  <c r="J1867" i="27"/>
  <c r="K1867" i="27" s="1"/>
  <c r="J162" i="27"/>
  <c r="K162" i="27" s="1"/>
  <c r="J578" i="27"/>
  <c r="K578" i="27" s="1"/>
  <c r="J813" i="27"/>
  <c r="K813" i="27" s="1"/>
  <c r="J1040" i="27"/>
  <c r="K1040" i="27" s="1"/>
  <c r="J1253" i="27"/>
  <c r="K1253" i="27" s="1"/>
  <c r="J1460" i="27"/>
  <c r="K1460" i="27" s="1"/>
  <c r="J1709" i="27"/>
  <c r="K1709" i="27" s="1"/>
  <c r="J231" i="27"/>
  <c r="K231" i="27" s="1"/>
  <c r="J652" i="27"/>
  <c r="K652" i="27" s="1"/>
  <c r="J904" i="27"/>
  <c r="K904" i="27" s="1"/>
  <c r="J1134" i="27"/>
  <c r="K1134" i="27" s="1"/>
  <c r="J1299" i="27"/>
  <c r="K1299" i="27" s="1"/>
  <c r="J1553" i="27"/>
  <c r="K1553" i="27" s="1"/>
  <c r="J1767" i="27"/>
  <c r="K1767" i="27" s="1"/>
  <c r="J16" i="27"/>
  <c r="K16" i="27" s="1"/>
  <c r="J196" i="27"/>
  <c r="K196" i="27" s="1"/>
  <c r="J490" i="27"/>
  <c r="K490" i="27" s="1"/>
  <c r="J717" i="27"/>
  <c r="K717" i="27" s="1"/>
  <c r="J984" i="27"/>
  <c r="K984" i="27" s="1"/>
  <c r="J1191" i="27"/>
  <c r="K1191" i="27" s="1"/>
  <c r="J1405" i="27"/>
  <c r="K1405" i="27" s="1"/>
  <c r="J1655" i="27"/>
  <c r="K1655" i="27" s="1"/>
  <c r="J1895" i="27"/>
  <c r="K1895" i="27" s="1"/>
  <c r="J39" i="27"/>
  <c r="K39" i="27" s="1"/>
  <c r="J91" i="27"/>
  <c r="K91" i="27" s="1"/>
  <c r="J950" i="27"/>
  <c r="K950" i="27" s="1"/>
  <c r="J1854" i="27"/>
  <c r="K1854" i="27" s="1"/>
  <c r="J259" i="27"/>
  <c r="K259" i="27" s="1"/>
  <c r="J568" i="27"/>
  <c r="K568" i="27" s="1"/>
  <c r="J1463" i="27"/>
  <c r="K1463" i="27" s="1"/>
  <c r="J423" i="27"/>
  <c r="K423" i="27" s="1"/>
  <c r="J1309" i="27"/>
  <c r="K1309" i="27" s="1"/>
  <c r="J478" i="27"/>
  <c r="K478" i="27" s="1"/>
  <c r="J1408" i="27"/>
  <c r="K1408" i="27" s="1"/>
  <c r="J88" i="27"/>
  <c r="K88" i="27" s="1"/>
  <c r="J312" i="27"/>
  <c r="K312" i="27" s="1"/>
  <c r="J843" i="27"/>
  <c r="K843" i="27" s="1"/>
  <c r="J1743" i="27"/>
  <c r="K1743" i="27" s="1"/>
  <c r="J936" i="27"/>
  <c r="K936" i="27" s="1"/>
  <c r="J209" i="27"/>
  <c r="K209" i="27" s="1"/>
  <c r="J1226" i="27"/>
  <c r="K1226" i="27" s="1"/>
  <c r="J649" i="27"/>
  <c r="K649" i="27" s="1"/>
  <c r="J1111" i="27"/>
  <c r="K1111" i="27" s="1"/>
  <c r="J1810" i="27"/>
  <c r="K1810" i="27" s="1"/>
  <c r="J971" i="27"/>
  <c r="K971" i="27" s="1"/>
  <c r="J382" i="27"/>
  <c r="K382" i="27" s="1"/>
  <c r="J1262" i="27"/>
  <c r="K1262" i="27" s="1"/>
  <c r="J237" i="27"/>
  <c r="K237" i="27" s="1"/>
  <c r="J1560" i="27"/>
  <c r="K1560" i="27" s="1"/>
  <c r="J1000" i="27"/>
  <c r="K1000" i="27" s="1"/>
  <c r="J1903" i="27"/>
  <c r="K1903" i="27" s="1"/>
  <c r="J362" i="27"/>
  <c r="K362" i="27" s="1"/>
  <c r="J897" i="27"/>
  <c r="K897" i="27" s="1"/>
  <c r="J1760" i="27"/>
  <c r="K1760" i="27" s="1"/>
  <c r="J165" i="27"/>
  <c r="K165" i="27" s="1"/>
  <c r="J1014" i="27"/>
  <c r="K1014" i="27" s="1"/>
  <c r="J1676" i="27"/>
  <c r="K1676" i="27" s="1"/>
  <c r="J871" i="27"/>
  <c r="K871" i="27" s="1"/>
  <c r="J1523" i="27"/>
  <c r="K1523" i="27" s="1"/>
  <c r="J253" i="27"/>
  <c r="K253" i="27" s="1"/>
  <c r="J743" i="27"/>
  <c r="K743" i="27" s="1"/>
  <c r="J1369" i="27"/>
  <c r="K1369" i="27" s="1"/>
  <c r="J163" i="27"/>
  <c r="K163" i="27" s="1"/>
  <c r="J797" i="27"/>
  <c r="K797" i="27" s="1"/>
  <c r="J1457" i="27"/>
  <c r="K1457" i="27" s="1"/>
  <c r="J901" i="27"/>
  <c r="K901" i="27" s="1"/>
  <c r="J1305" i="27"/>
  <c r="K1305" i="27" s="1"/>
  <c r="J379" i="27"/>
  <c r="K379" i="27" s="1"/>
  <c r="J719" i="27"/>
  <c r="K719" i="27" s="1"/>
  <c r="J1647" i="27"/>
  <c r="K1647" i="27" s="1"/>
  <c r="J837" i="27"/>
  <c r="K837" i="27" s="1"/>
  <c r="J1488" i="27"/>
  <c r="K1488" i="27" s="1"/>
  <c r="J52" i="27"/>
  <c r="K52" i="27" s="1"/>
  <c r="J689" i="27"/>
  <c r="K689" i="27" s="1"/>
  <c r="J1332" i="27"/>
  <c r="K1332" i="27" s="1"/>
  <c r="J206" i="27"/>
  <c r="K206" i="27" s="1"/>
  <c r="J786" i="27"/>
  <c r="K786" i="27" s="1"/>
  <c r="J1427" i="27"/>
  <c r="K1427" i="27" s="1"/>
  <c r="J320" i="27"/>
  <c r="K320" i="27" s="1"/>
  <c r="J626" i="27"/>
  <c r="K626" i="27" s="1"/>
  <c r="J1100" i="27"/>
  <c r="K1100" i="27" s="1"/>
  <c r="J1524" i="27"/>
  <c r="K1524" i="27" s="1"/>
  <c r="J117" i="27"/>
  <c r="K117" i="27" s="1"/>
  <c r="J958" i="27"/>
  <c r="K958" i="27" s="1"/>
  <c r="J1862" i="27"/>
  <c r="K1862" i="27" s="1"/>
  <c r="J164" i="27"/>
  <c r="K164" i="27" s="1"/>
  <c r="J577" i="27"/>
  <c r="K577" i="27" s="1"/>
  <c r="J1252" i="27"/>
  <c r="K1252" i="27" s="1"/>
  <c r="J903" i="27"/>
  <c r="K903" i="27" s="1"/>
  <c r="J1552" i="27"/>
  <c r="K1552" i="27" s="1"/>
  <c r="J476" i="27"/>
  <c r="K476" i="27" s="1"/>
  <c r="J1190" i="27"/>
  <c r="K1190" i="27" s="1"/>
  <c r="J1894" i="27"/>
  <c r="K1894" i="27" s="1"/>
  <c r="J90" i="27"/>
  <c r="K90" i="27" s="1"/>
  <c r="J845" i="27"/>
  <c r="K845" i="27" s="1"/>
  <c r="J1495" i="27"/>
  <c r="K1495" i="27" s="1"/>
  <c r="J182" i="27"/>
  <c r="K182" i="27" s="1"/>
  <c r="J693" i="27"/>
  <c r="K693" i="27" s="1"/>
  <c r="J1589" i="27"/>
  <c r="K1589" i="27" s="1"/>
  <c r="J207" i="27"/>
  <c r="K207" i="27" s="1"/>
  <c r="J778" i="27"/>
  <c r="K778" i="27" s="1"/>
  <c r="J1435" i="27"/>
  <c r="K1435" i="27" s="1"/>
  <c r="J324" i="27"/>
  <c r="K324" i="27" s="1"/>
  <c r="J647" i="27"/>
  <c r="K647" i="27" s="1"/>
  <c r="J518" i="27"/>
  <c r="K518" i="27" s="1"/>
  <c r="J753" i="27"/>
  <c r="K753" i="27" s="1"/>
  <c r="J1377" i="27"/>
  <c r="K1377" i="27" s="1"/>
  <c r="J29" i="27"/>
  <c r="K29" i="27" s="1"/>
  <c r="J800" i="27"/>
  <c r="K800" i="27" s="1"/>
  <c r="J1467" i="27"/>
  <c r="K1467" i="27" s="1"/>
  <c r="J667" i="27"/>
  <c r="K667" i="27" s="1"/>
  <c r="J1546" i="27"/>
  <c r="K1546" i="27" s="1"/>
  <c r="J494" i="27"/>
  <c r="K494" i="27" s="1"/>
  <c r="J1412" i="27"/>
  <c r="K1412" i="27" s="1"/>
  <c r="J84" i="27"/>
  <c r="K84" i="27" s="1"/>
  <c r="J1084" i="27"/>
  <c r="K1084" i="27" s="1"/>
  <c r="J749" i="27"/>
  <c r="K749" i="27" s="1"/>
  <c r="J1617" i="27"/>
  <c r="K1617" i="27" s="1"/>
  <c r="J821" i="27"/>
  <c r="K821" i="27" s="1"/>
  <c r="J1712" i="27"/>
  <c r="K1712" i="27" s="1"/>
  <c r="J907" i="27"/>
  <c r="K907" i="27" s="1"/>
  <c r="J193" i="27"/>
  <c r="K193" i="27" s="1"/>
  <c r="J375" i="27"/>
  <c r="K375" i="27" s="1"/>
  <c r="J1194" i="27"/>
  <c r="K1194" i="27" s="1"/>
  <c r="J270" i="27"/>
  <c r="K270" i="27" s="1"/>
  <c r="J611" i="27"/>
  <c r="K611" i="27" s="1"/>
  <c r="J1499" i="27"/>
  <c r="K1499" i="27" s="1"/>
  <c r="J681" i="27"/>
  <c r="K681" i="27" s="1"/>
  <c r="J1602" i="27"/>
  <c r="K1602" i="27" s="1"/>
  <c r="J124" i="27"/>
  <c r="K124" i="27" s="1"/>
  <c r="J791" i="27"/>
  <c r="K791" i="27" s="1"/>
  <c r="J1688" i="27"/>
  <c r="K1688" i="27" s="1"/>
  <c r="J332" i="27"/>
  <c r="K332" i="27" s="1"/>
  <c r="J519" i="27"/>
  <c r="K519" i="27" s="1"/>
  <c r="J454" i="27"/>
  <c r="K454" i="27" s="1"/>
  <c r="J1381" i="27"/>
  <c r="K1381" i="27" s="1"/>
  <c r="J584" i="27"/>
  <c r="K584" i="27" s="1"/>
  <c r="J1469" i="27"/>
  <c r="K1469" i="27" s="1"/>
  <c r="J671" i="27"/>
  <c r="K671" i="27" s="1"/>
  <c r="J1317" i="27"/>
  <c r="K1317" i="27" s="1"/>
  <c r="J158" i="27"/>
  <c r="K158" i="27" s="1"/>
  <c r="J731" i="27"/>
  <c r="K731" i="27" s="1"/>
  <c r="J1664" i="27"/>
  <c r="K1664" i="27" s="1"/>
  <c r="J96" i="27"/>
  <c r="K96" i="27" s="1"/>
  <c r="J1124" i="27"/>
  <c r="K1124" i="27" s="1"/>
  <c r="J25" i="27"/>
  <c r="K25" i="27" s="1"/>
  <c r="J437" i="27"/>
  <c r="K437" i="27" s="1"/>
  <c r="J922" i="27"/>
  <c r="K922" i="27" s="1"/>
  <c r="J1330" i="27"/>
  <c r="K1330" i="27" s="1"/>
  <c r="J1835" i="27"/>
  <c r="K1835" i="27" s="1"/>
  <c r="J204" i="27"/>
  <c r="K204" i="27" s="1"/>
  <c r="J535" i="27"/>
  <c r="K535" i="27" s="1"/>
  <c r="J1214" i="27"/>
  <c r="K1214" i="27" s="1"/>
  <c r="J1957" i="27"/>
  <c r="K1957" i="27" s="1"/>
  <c r="J526" i="27"/>
  <c r="K526" i="27" s="1"/>
  <c r="J370" i="27"/>
  <c r="K370" i="27" s="1"/>
  <c r="J953" i="27"/>
  <c r="K953" i="27" s="1"/>
  <c r="J1856" i="27"/>
  <c r="K1856" i="27" s="1"/>
  <c r="J575" i="27"/>
  <c r="K575" i="27" s="1"/>
  <c r="J1251" i="27"/>
  <c r="K1251" i="27" s="1"/>
  <c r="J419" i="27"/>
  <c r="K419" i="27" s="1"/>
  <c r="J1130" i="27"/>
  <c r="K1130" i="27" s="1"/>
  <c r="J18" i="27"/>
  <c r="K18" i="27" s="1"/>
  <c r="J484" i="27"/>
  <c r="K484" i="27" s="1"/>
  <c r="J1183" i="27"/>
  <c r="K1183" i="27" s="1"/>
  <c r="J1886" i="27"/>
  <c r="K1886" i="27" s="1"/>
  <c r="J264" i="27"/>
  <c r="K264" i="27" s="1"/>
  <c r="J1081" i="27"/>
  <c r="K1081" i="27" s="1"/>
  <c r="J1732" i="27"/>
  <c r="K1732" i="27" s="1"/>
  <c r="J116" i="27"/>
  <c r="K116" i="27" s="1"/>
  <c r="J245" i="27"/>
  <c r="K245" i="27" s="1"/>
  <c r="J1838" i="27"/>
  <c r="K1838" i="27" s="1"/>
  <c r="J380" i="27"/>
  <c r="K380" i="27" s="1"/>
  <c r="J1011" i="27"/>
  <c r="K1011" i="27" s="1"/>
  <c r="J1673" i="27"/>
  <c r="K1673" i="27" s="1"/>
  <c r="J859" i="27"/>
  <c r="K859" i="27" s="1"/>
  <c r="J9" i="27"/>
  <c r="K9" i="27" s="1"/>
  <c r="J148" i="27"/>
  <c r="K148" i="27" s="1"/>
  <c r="J446" i="27"/>
  <c r="K446" i="27" s="1"/>
  <c r="J1168" i="27"/>
  <c r="K1168" i="27" s="1"/>
  <c r="J1624" i="27"/>
  <c r="K1624" i="27" s="1"/>
  <c r="J799" i="27"/>
  <c r="K799" i="27" s="1"/>
  <c r="J1459" i="27"/>
  <c r="K1459" i="27" s="1"/>
  <c r="J98" i="27"/>
  <c r="K98" i="27" s="1"/>
  <c r="J361" i="27"/>
  <c r="K361" i="27" s="1"/>
  <c r="J1135" i="27"/>
  <c r="K1135" i="27" s="1"/>
  <c r="J1759" i="27"/>
  <c r="K1759" i="27" s="1"/>
  <c r="J992" i="27"/>
  <c r="K992" i="27" s="1"/>
  <c r="J1654" i="27"/>
  <c r="K1654" i="27" s="1"/>
  <c r="J314" i="27"/>
  <c r="K314" i="27" s="1"/>
  <c r="J616" i="27"/>
  <c r="K616" i="27" s="1"/>
  <c r="J1269" i="27"/>
  <c r="K1269" i="27" s="1"/>
  <c r="J1922" i="27"/>
  <c r="K1922" i="27" s="1"/>
  <c r="J147" i="27"/>
  <c r="K147" i="27" s="1"/>
  <c r="J170" i="27"/>
  <c r="K170" i="27" s="1"/>
  <c r="J533" i="27"/>
  <c r="K533" i="27" s="1"/>
  <c r="J1222" i="27"/>
  <c r="K1222" i="27" s="1"/>
  <c r="J1961" i="27"/>
  <c r="K1961" i="27" s="1"/>
  <c r="J1096" i="27"/>
  <c r="K1096" i="27" s="1"/>
  <c r="J1806" i="27"/>
  <c r="K1806" i="27" s="1"/>
  <c r="J251" i="27"/>
  <c r="K251" i="27" s="1"/>
  <c r="J969" i="27"/>
  <c r="K969" i="27" s="1"/>
  <c r="J1628" i="27"/>
  <c r="K1628" i="27" s="1"/>
  <c r="J211" i="27"/>
  <c r="K211" i="27" s="1"/>
  <c r="J581" i="27"/>
  <c r="K581" i="27" s="1"/>
  <c r="J1258" i="27"/>
  <c r="K1258" i="27" s="1"/>
  <c r="J1140" i="27"/>
  <c r="K1140" i="27" s="1"/>
  <c r="J24" i="27"/>
  <c r="K24" i="27" s="1"/>
  <c r="J198" i="27"/>
  <c r="K198" i="27" s="1"/>
  <c r="J728" i="27"/>
  <c r="K728" i="27" s="1"/>
  <c r="J1198" i="27"/>
  <c r="K1198" i="27" s="1"/>
  <c r="J1899" i="27"/>
  <c r="K1899" i="27" s="1"/>
  <c r="J348" i="27"/>
  <c r="K348" i="27" s="1"/>
  <c r="J620" i="27"/>
  <c r="K620" i="27" s="1"/>
  <c r="J1501" i="27"/>
  <c r="K1501" i="27" s="1"/>
  <c r="J1172" i="27"/>
  <c r="K1172" i="27" s="1"/>
  <c r="J35" i="27"/>
  <c r="K35" i="27" s="1"/>
  <c r="J214" i="27"/>
  <c r="K214" i="27" s="1"/>
  <c r="J1048" i="27"/>
  <c r="K1048" i="27" s="1"/>
  <c r="J663" i="27"/>
  <c r="K663" i="27" s="1"/>
  <c r="J1554" i="27"/>
  <c r="K1554" i="27" s="1"/>
  <c r="J119" i="27"/>
  <c r="K119" i="27" s="1"/>
  <c r="J713" i="27"/>
  <c r="K713" i="27" s="1"/>
  <c r="J1657" i="27"/>
  <c r="K1657" i="27" s="1"/>
  <c r="J1279" i="27"/>
  <c r="K1279" i="27" s="1"/>
  <c r="J242" i="27"/>
  <c r="K242" i="27" s="1"/>
  <c r="J1341" i="27"/>
  <c r="K1341" i="27" s="1"/>
  <c r="J547" i="27"/>
  <c r="K547" i="27" s="1"/>
  <c r="J1439" i="27"/>
  <c r="K1439" i="27" s="1"/>
  <c r="J879" i="27"/>
  <c r="K879" i="27" s="1"/>
  <c r="J1157" i="27"/>
  <c r="K1157" i="27" s="1"/>
  <c r="J1871" i="27"/>
  <c r="K1871" i="27" s="1"/>
  <c r="J1055" i="27"/>
  <c r="K1055" i="27" s="1"/>
  <c r="J1720" i="27"/>
  <c r="K1720" i="27" s="1"/>
  <c r="J912" i="27"/>
  <c r="K912" i="27" s="1"/>
  <c r="J1778" i="27"/>
  <c r="K1778" i="27" s="1"/>
  <c r="J374" i="27"/>
  <c r="K374" i="27" s="1"/>
  <c r="J1393" i="27"/>
  <c r="K1393" i="27" s="1"/>
  <c r="J138" i="27"/>
  <c r="K138" i="27" s="1"/>
  <c r="J653" i="27"/>
  <c r="K653" i="27" s="1"/>
  <c r="J1550" i="27"/>
  <c r="K1550" i="27" s="1"/>
  <c r="J53" i="27"/>
  <c r="K53" i="27" s="1"/>
  <c r="J687" i="27"/>
  <c r="K687" i="27" s="1"/>
  <c r="J1591" i="27"/>
  <c r="K1591" i="27" s="1"/>
  <c r="J784" i="27"/>
  <c r="K784" i="27" s="1"/>
  <c r="J1425" i="27"/>
  <c r="K1425" i="27" s="1"/>
  <c r="J180" i="27"/>
  <c r="K180" i="27" s="1"/>
  <c r="J641" i="27"/>
  <c r="K641" i="27" s="1"/>
  <c r="J1098" i="27"/>
  <c r="K1098" i="27" s="1"/>
  <c r="J1796" i="27"/>
  <c r="K1796" i="27" s="1"/>
  <c r="J457" i="27"/>
  <c r="K457" i="27" s="1"/>
  <c r="J1166" i="27"/>
  <c r="K1166" i="27" s="1"/>
  <c r="J1622" i="27"/>
  <c r="K1622" i="27" s="1"/>
  <c r="J383" i="27"/>
  <c r="K383" i="27" s="1"/>
  <c r="J1039" i="27"/>
  <c r="K1039" i="27" s="1"/>
  <c r="J1708" i="27"/>
  <c r="K1708" i="27" s="1"/>
  <c r="J105" i="27"/>
  <c r="K105" i="27" s="1"/>
  <c r="J339" i="27"/>
  <c r="K339" i="27" s="1"/>
  <c r="J658" i="27"/>
  <c r="K658" i="27" s="1"/>
  <c r="J1557" i="27"/>
  <c r="K1557" i="27" s="1"/>
  <c r="J995" i="27"/>
  <c r="K995" i="27" s="1"/>
  <c r="J1396" i="27"/>
  <c r="K1396" i="27" s="1"/>
  <c r="J613" i="27"/>
  <c r="K613" i="27" s="1"/>
  <c r="J1287" i="27"/>
  <c r="K1287" i="27" s="1"/>
  <c r="J1914" i="27"/>
  <c r="K1914" i="27" s="1"/>
  <c r="J279" i="27"/>
  <c r="K279" i="27" s="1"/>
  <c r="J924" i="27"/>
  <c r="K924" i="27" s="1"/>
  <c r="J1593" i="27"/>
  <c r="K1593" i="27" s="1"/>
  <c r="J537" i="27"/>
  <c r="K537" i="27" s="1"/>
  <c r="J1216" i="27"/>
  <c r="K1216" i="27" s="1"/>
  <c r="J1955" i="27"/>
  <c r="K1955" i="27" s="1"/>
  <c r="J512" i="27"/>
  <c r="K512" i="27" s="1"/>
  <c r="J1798" i="27"/>
  <c r="K1798" i="27" s="1"/>
  <c r="J343" i="27"/>
  <c r="K343" i="27" s="1"/>
  <c r="J745" i="27"/>
  <c r="K745" i="27" s="1"/>
  <c r="J1371" i="27"/>
  <c r="K1371" i="27" s="1"/>
  <c r="J1045" i="27"/>
  <c r="K1045" i="27" s="1"/>
  <c r="J1702" i="27"/>
  <c r="K1702" i="27" s="1"/>
  <c r="J660" i="27"/>
  <c r="K660" i="27" s="1"/>
  <c r="J1298" i="27"/>
  <c r="K1298" i="27" s="1"/>
  <c r="J715" i="27"/>
  <c r="K715" i="27" s="1"/>
  <c r="J1404" i="27"/>
  <c r="K1404" i="27" s="1"/>
  <c r="J265" i="27"/>
  <c r="K265" i="27" s="1"/>
  <c r="J1068" i="27"/>
  <c r="K1068" i="27" s="1"/>
  <c r="J1739" i="27"/>
  <c r="K1739" i="27" s="1"/>
  <c r="J932" i="27"/>
  <c r="K932" i="27" s="1"/>
  <c r="J1327" i="27"/>
  <c r="K1327" i="27" s="1"/>
  <c r="J1845" i="27"/>
  <c r="K1845" i="27" s="1"/>
  <c r="J1021" i="27"/>
  <c r="K1021" i="27" s="1"/>
  <c r="J1685" i="27"/>
  <c r="K1685" i="27" s="1"/>
  <c r="J353" i="27"/>
  <c r="K353" i="27" s="1"/>
  <c r="J877" i="27"/>
  <c r="K877" i="27" s="1"/>
  <c r="J1509" i="27"/>
  <c r="K1509" i="27" s="1"/>
  <c r="J463" i="27"/>
  <c r="K463" i="27" s="1"/>
  <c r="J1176" i="27"/>
  <c r="K1176" i="27" s="1"/>
  <c r="J1859" i="27"/>
  <c r="K1859" i="27" s="1"/>
  <c r="J257" i="27"/>
  <c r="K257" i="27" s="1"/>
  <c r="J1051" i="27"/>
  <c r="K1051" i="27" s="1"/>
  <c r="J1716" i="27"/>
  <c r="K1716" i="27" s="1"/>
  <c r="J233" i="27"/>
  <c r="K233" i="27" s="1"/>
  <c r="J908" i="27"/>
  <c r="K908" i="27" s="1"/>
  <c r="J1313" i="27"/>
  <c r="K1313" i="27" s="1"/>
  <c r="J1774" i="27"/>
  <c r="K1774" i="27" s="1"/>
  <c r="J1004" i="27"/>
  <c r="K1004" i="27" s="1"/>
  <c r="J1660" i="27"/>
  <c r="K1660" i="27" s="1"/>
  <c r="J413" i="27"/>
  <c r="K413" i="27" s="1"/>
  <c r="J852" i="27"/>
  <c r="K852" i="27" s="1"/>
  <c r="J1747" i="27"/>
  <c r="K1747" i="27" s="1"/>
  <c r="J222" i="27"/>
  <c r="K222" i="27" s="1"/>
  <c r="J269" i="27"/>
  <c r="K269" i="27" s="1"/>
  <c r="J317" i="27"/>
  <c r="K317" i="27" s="1"/>
  <c r="J414" i="27"/>
  <c r="K414" i="27" s="1"/>
  <c r="J607" i="27"/>
  <c r="K607" i="27" s="1"/>
  <c r="J846" i="27"/>
  <c r="K846" i="27" s="1"/>
  <c r="J1071" i="27"/>
  <c r="K1071" i="27" s="1"/>
  <c r="J1289" i="27"/>
  <c r="K1289" i="27" s="1"/>
  <c r="J1496" i="27"/>
  <c r="K1496" i="27" s="1"/>
  <c r="J1740" i="27"/>
  <c r="K1740" i="27" s="1"/>
  <c r="J1923" i="27"/>
  <c r="K1923" i="27" s="1"/>
  <c r="J442" i="27"/>
  <c r="K442" i="27" s="1"/>
  <c r="J694" i="27"/>
  <c r="K694" i="27" s="1"/>
  <c r="J933" i="27"/>
  <c r="K933" i="27" s="1"/>
  <c r="J178" i="27"/>
  <c r="K178" i="27" s="1"/>
  <c r="J1338" i="27"/>
  <c r="K1338" i="27" s="1"/>
  <c r="J1599" i="27"/>
  <c r="K1599" i="27" s="1"/>
  <c r="J1831" i="27"/>
  <c r="K1831" i="27" s="1"/>
  <c r="J126" i="27"/>
  <c r="K126" i="27" s="1"/>
  <c r="J545" i="27"/>
  <c r="K545" i="27" s="1"/>
  <c r="J790" i="27"/>
  <c r="K790" i="27" s="1"/>
  <c r="J1022" i="27"/>
  <c r="K1022" i="27" s="1"/>
  <c r="J1223" i="27"/>
  <c r="K1223" i="27" s="1"/>
  <c r="J1436" i="27"/>
  <c r="K1436" i="27" s="1"/>
  <c r="J1672" i="27"/>
  <c r="K1672" i="27" s="1"/>
  <c r="J1943" i="27"/>
  <c r="K1943" i="27" s="1"/>
  <c r="J331" i="27"/>
  <c r="K331" i="27" s="1"/>
  <c r="J630" i="27"/>
  <c r="K630" i="27" s="1"/>
  <c r="J863" i="27"/>
  <c r="K863" i="27" s="1"/>
  <c r="J1108" i="27"/>
  <c r="K1108" i="27" s="1"/>
  <c r="J520" i="27"/>
  <c r="K520" i="27" s="1"/>
  <c r="J1530" i="27"/>
  <c r="K1530" i="27" s="1"/>
  <c r="J1807" i="27"/>
  <c r="K1807" i="27" s="1"/>
  <c r="J247" i="27"/>
  <c r="K247" i="27" s="1"/>
  <c r="J447" i="27"/>
  <c r="K447" i="27" s="1"/>
  <c r="J754" i="27"/>
  <c r="K754" i="27" s="1"/>
  <c r="J970" i="27"/>
  <c r="K970" i="27" s="1"/>
  <c r="J1177" i="27"/>
  <c r="K1177" i="27" s="1"/>
  <c r="J1378" i="27"/>
  <c r="K1378" i="27" s="1"/>
  <c r="J1615" i="27"/>
  <c r="K1615" i="27" s="1"/>
  <c r="J1869" i="27"/>
  <c r="K1869" i="27" s="1"/>
  <c r="J34" i="27"/>
  <c r="K34" i="27" s="1"/>
  <c r="J217" i="27"/>
  <c r="K217" i="27" s="1"/>
  <c r="J582" i="27"/>
  <c r="K582" i="27" s="1"/>
  <c r="J808" i="27"/>
  <c r="K808" i="27" s="1"/>
  <c r="J1052" i="27"/>
  <c r="K1052" i="27" s="1"/>
  <c r="J1259" i="27"/>
  <c r="K1259" i="27" s="1"/>
  <c r="J1468" i="27"/>
  <c r="K1468" i="27" s="1"/>
  <c r="J1717" i="27"/>
  <c r="K1717" i="27" s="1"/>
  <c r="J359" i="27"/>
  <c r="K359" i="27" s="1"/>
  <c r="J668" i="27"/>
  <c r="K668" i="27" s="1"/>
  <c r="J909" i="27"/>
  <c r="K909" i="27" s="1"/>
  <c r="J1141" i="27"/>
  <c r="K1141" i="27" s="1"/>
  <c r="J1314" i="27"/>
  <c r="K1314" i="27" s="1"/>
  <c r="J1565" i="27"/>
  <c r="K1565" i="27" s="1"/>
  <c r="J1775" i="27"/>
  <c r="K1775" i="27" s="1"/>
  <c r="J495" i="27"/>
  <c r="K495" i="27" s="1"/>
  <c r="J711" i="27"/>
  <c r="K711" i="27" s="1"/>
  <c r="J989" i="27"/>
  <c r="K989" i="27" s="1"/>
  <c r="J1199" i="27"/>
  <c r="K1199" i="27" s="1"/>
  <c r="J1413" i="27"/>
  <c r="K1413" i="27" s="1"/>
  <c r="J1661" i="27"/>
  <c r="K1661" i="27" s="1"/>
  <c r="J1900" i="27"/>
  <c r="K1900" i="27" s="1"/>
  <c r="J302" i="27"/>
  <c r="K302" i="27" s="1"/>
  <c r="J408" i="27"/>
  <c r="K408" i="27" s="1"/>
  <c r="J596" i="27"/>
  <c r="K596" i="27" s="1"/>
  <c r="J832" i="27"/>
  <c r="K832" i="27" s="1"/>
  <c r="J1085" i="27"/>
  <c r="K1085" i="27" s="1"/>
  <c r="J1282" i="27"/>
  <c r="K1282" i="27" s="1"/>
  <c r="J1502" i="27"/>
  <c r="K1502" i="27" s="1"/>
  <c r="J1748" i="27"/>
  <c r="K1748" i="27" s="1"/>
  <c r="J1930" i="27"/>
  <c r="K1930" i="27" s="1"/>
  <c r="J59" i="27"/>
  <c r="K59" i="27" s="1"/>
  <c r="J238" i="27"/>
  <c r="K238" i="27" s="1"/>
  <c r="J433" i="27"/>
  <c r="K433" i="27" s="1"/>
  <c r="J700" i="27"/>
  <c r="K700" i="27" s="1"/>
  <c r="J940" i="27"/>
  <c r="K940" i="27" s="1"/>
  <c r="J1346" i="27"/>
  <c r="K1346" i="27" s="1"/>
  <c r="J1606" i="27"/>
  <c r="K1606" i="27" s="1"/>
  <c r="J1830" i="27"/>
  <c r="K1830" i="27" s="1"/>
  <c r="J125" i="27"/>
  <c r="K125" i="27" s="1"/>
  <c r="J552" i="27"/>
  <c r="K552" i="27" s="1"/>
  <c r="J794" i="27"/>
  <c r="K794" i="27" s="1"/>
  <c r="J1028" i="27"/>
  <c r="K1028" i="27" s="1"/>
  <c r="J1231" i="27"/>
  <c r="K1231" i="27" s="1"/>
  <c r="J1442" i="27"/>
  <c r="K1442" i="27" s="1"/>
  <c r="J1692" i="27"/>
  <c r="K1692" i="27" s="1"/>
  <c r="J1950" i="27"/>
  <c r="K1950" i="27" s="1"/>
  <c r="J76" i="27"/>
  <c r="K76" i="27" s="1"/>
  <c r="J281" i="27"/>
  <c r="K281" i="27" s="1"/>
  <c r="J475" i="27"/>
  <c r="K475" i="27" s="1"/>
  <c r="J723" i="27"/>
  <c r="K723" i="27" s="1"/>
  <c r="J1002" i="27"/>
  <c r="K1002" i="27" s="1"/>
  <c r="J1188" i="27"/>
  <c r="K1188" i="27" s="1"/>
  <c r="J1402" i="27"/>
  <c r="K1402" i="27" s="1"/>
  <c r="J1652" i="27"/>
  <c r="K1652" i="27" s="1"/>
  <c r="J1892" i="27"/>
  <c r="K1892" i="27" s="1"/>
  <c r="J221" i="27"/>
  <c r="K221" i="27" s="1"/>
  <c r="J303" i="27"/>
  <c r="K303" i="27" s="1"/>
  <c r="J403" i="27"/>
  <c r="K403" i="27" s="1"/>
  <c r="J615" i="27"/>
  <c r="K615" i="27" s="1"/>
  <c r="J842" i="27"/>
  <c r="K842" i="27" s="1"/>
  <c r="J1074" i="27"/>
  <c r="K1074" i="27" s="1"/>
  <c r="J1296" i="27"/>
  <c r="K1296" i="27" s="1"/>
  <c r="J1480" i="27"/>
  <c r="K1480" i="27" s="1"/>
  <c r="J1737" i="27"/>
  <c r="K1737" i="27" s="1"/>
  <c r="J1920" i="27"/>
  <c r="K1920" i="27" s="1"/>
  <c r="J243" i="27"/>
  <c r="K243" i="27" s="1"/>
  <c r="J684" i="27"/>
  <c r="K684" i="27" s="1"/>
  <c r="J930" i="27"/>
  <c r="K930" i="27" s="1"/>
  <c r="J173" i="27"/>
  <c r="K173" i="27" s="1"/>
  <c r="J1328" i="27"/>
  <c r="K1328" i="27" s="1"/>
  <c r="J1598" i="27"/>
  <c r="K1598" i="27" s="1"/>
  <c r="J1826" i="27"/>
  <c r="K1826" i="27" s="1"/>
  <c r="J79" i="27"/>
  <c r="K79" i="27" s="1"/>
  <c r="J543" i="27"/>
  <c r="K543" i="27" s="1"/>
  <c r="J788" i="27"/>
  <c r="K788" i="27" s="1"/>
  <c r="J1019" i="27"/>
  <c r="K1019" i="27" s="1"/>
  <c r="J1220" i="27"/>
  <c r="K1220" i="27" s="1"/>
  <c r="J1433" i="27"/>
  <c r="K1433" i="27" s="1"/>
  <c r="J1683" i="27"/>
  <c r="K1683" i="27" s="1"/>
  <c r="J1960" i="27"/>
  <c r="K1960" i="27" s="1"/>
  <c r="J1567" i="27"/>
  <c r="K1567" i="27" s="1"/>
  <c r="J1568" i="27"/>
  <c r="K1568" i="27" s="1"/>
  <c r="J1569" i="27"/>
  <c r="K1569" i="27" s="1"/>
  <c r="J1570" i="27"/>
  <c r="K1570" i="27" s="1"/>
  <c r="J135" i="27"/>
  <c r="K135" i="27" s="1"/>
  <c r="J129" i="27"/>
  <c r="K129" i="27" s="1"/>
  <c r="J1573" i="27"/>
  <c r="K1573" i="27" s="1"/>
  <c r="J1572" i="27"/>
  <c r="K1572" i="27" s="1"/>
  <c r="J1574" i="27"/>
  <c r="K1574" i="27" s="1"/>
  <c r="J1575" i="27"/>
  <c r="K1575" i="27" s="1"/>
  <c r="J1576" i="27"/>
  <c r="K1576" i="27" s="1"/>
  <c r="J1577" i="27"/>
  <c r="K1577" i="27" s="1"/>
  <c r="J1578" i="27"/>
  <c r="K1578" i="27" s="1"/>
  <c r="J134" i="27"/>
  <c r="K134" i="27" s="1"/>
  <c r="J133" i="27"/>
  <c r="K133" i="27" s="1"/>
  <c r="J1579" i="27"/>
  <c r="K1579" i="27" s="1"/>
  <c r="J1580" i="27"/>
  <c r="K1580" i="27" s="1"/>
  <c r="J1581" i="27"/>
  <c r="K1581" i="27" s="1"/>
  <c r="J1582" i="27"/>
  <c r="K1582" i="27" s="1"/>
  <c r="J1584" i="27"/>
  <c r="K1584" i="27" s="1"/>
  <c r="J1571" i="27"/>
  <c r="K1571" i="27" s="1"/>
  <c r="J1583" i="27"/>
  <c r="K1583" i="27" s="1"/>
  <c r="J455" i="27"/>
  <c r="K455" i="27" s="1"/>
  <c r="J740" i="27"/>
  <c r="K740" i="27" s="1"/>
  <c r="J961" i="27"/>
  <c r="K961" i="27" s="1"/>
  <c r="J1163" i="27"/>
  <c r="K1163" i="27" s="1"/>
  <c r="J1366" i="27"/>
  <c r="K1366" i="27" s="1"/>
  <c r="J1619" i="27"/>
  <c r="K1619" i="27" s="1"/>
  <c r="J1861" i="27"/>
  <c r="K1861" i="27" s="1"/>
  <c r="J258" i="27"/>
  <c r="K258" i="27" s="1"/>
  <c r="J572" i="27"/>
  <c r="K572" i="27" s="1"/>
  <c r="J815" i="27"/>
  <c r="K815" i="27" s="1"/>
  <c r="J1043" i="27"/>
  <c r="K1043" i="27" s="1"/>
  <c r="J1249" i="27"/>
  <c r="K1249" i="27" s="1"/>
  <c r="J1454" i="27"/>
  <c r="K1454" i="27" s="1"/>
  <c r="J1705" i="27"/>
  <c r="K1705" i="27" s="1"/>
  <c r="J101" i="27"/>
  <c r="K101" i="27" s="1"/>
  <c r="J181" i="27"/>
  <c r="K181" i="27" s="1"/>
  <c r="J278" i="27"/>
  <c r="K278" i="27" s="1"/>
  <c r="J655" i="27"/>
  <c r="K655" i="27" s="1"/>
  <c r="J899" i="27"/>
  <c r="K899" i="27" s="1"/>
  <c r="J1137" i="27"/>
  <c r="K1137" i="27" s="1"/>
  <c r="J1302" i="27"/>
  <c r="K1302" i="27" s="1"/>
  <c r="J1561" i="27"/>
  <c r="K1561" i="27" s="1"/>
  <c r="J1762" i="27"/>
  <c r="K1762" i="27" s="1"/>
  <c r="J289" i="27"/>
  <c r="K289" i="27" s="1"/>
  <c r="J371" i="27"/>
  <c r="K371" i="27" s="1"/>
  <c r="J477" i="27"/>
  <c r="K477" i="27" s="1"/>
  <c r="J718" i="27"/>
  <c r="K718" i="27" s="1"/>
  <c r="J983" i="27"/>
  <c r="K983" i="27" s="1"/>
  <c r="J1186" i="27"/>
  <c r="K1186" i="27" s="1"/>
  <c r="J1399" i="27"/>
  <c r="K1399" i="27" s="1"/>
  <c r="J1646" i="27"/>
  <c r="K1646" i="27" s="1"/>
  <c r="J1889" i="27"/>
  <c r="K1889" i="27" s="1"/>
  <c r="J87" i="27"/>
  <c r="K87" i="27" s="1"/>
  <c r="J268" i="27"/>
  <c r="K268" i="27" s="1"/>
  <c r="J396" i="27"/>
  <c r="K396" i="27" s="1"/>
  <c r="J595" i="27"/>
  <c r="K595" i="27" s="1"/>
  <c r="J826" i="27"/>
  <c r="K826" i="27" s="1"/>
  <c r="J1075" i="27"/>
  <c r="K1075" i="27" s="1"/>
  <c r="J1272" i="27"/>
  <c r="K1272" i="27" s="1"/>
  <c r="J1492" i="27"/>
  <c r="K1492" i="27" s="1"/>
  <c r="J1734" i="27"/>
  <c r="K1734" i="27" s="1"/>
  <c r="J1917" i="27"/>
  <c r="K1917" i="27" s="1"/>
  <c r="J58" i="27"/>
  <c r="K58" i="27" s="1"/>
  <c r="J115" i="27"/>
  <c r="K115" i="27" s="1"/>
  <c r="J141" i="27"/>
  <c r="K141" i="27" s="1"/>
  <c r="J431" i="27"/>
  <c r="K431" i="27" s="1"/>
  <c r="J691" i="27"/>
  <c r="K691" i="27" s="1"/>
  <c r="J927" i="27"/>
  <c r="K927" i="27" s="1"/>
  <c r="J171" i="27"/>
  <c r="K171" i="27" s="1"/>
  <c r="J1335" i="27"/>
  <c r="K1335" i="27" s="1"/>
  <c r="J1596" i="27"/>
  <c r="K1596" i="27" s="1"/>
  <c r="J1841" i="27"/>
  <c r="K1841" i="27" s="1"/>
  <c r="J122" i="27"/>
  <c r="K122" i="27" s="1"/>
  <c r="J540" i="27"/>
  <c r="K540" i="27" s="1"/>
  <c r="J779" i="27"/>
  <c r="K779" i="27" s="1"/>
  <c r="J1017" i="27"/>
  <c r="K1017" i="27" s="1"/>
  <c r="J1217" i="27"/>
  <c r="K1217" i="27" s="1"/>
  <c r="J1430" i="27"/>
  <c r="K1430" i="27" s="1"/>
  <c r="J1680" i="27"/>
  <c r="K1680" i="27" s="1"/>
  <c r="J1941" i="27"/>
  <c r="K1941" i="27" s="1"/>
  <c r="J43" i="27"/>
  <c r="K43" i="27" s="1"/>
  <c r="J328" i="27"/>
  <c r="K328" i="27" s="1"/>
  <c r="J639" i="27"/>
  <c r="K639" i="27" s="1"/>
  <c r="J858" i="27"/>
  <c r="K858" i="27" s="1"/>
  <c r="J1103" i="27"/>
  <c r="K1103" i="27" s="1"/>
  <c r="J530" i="27"/>
  <c r="K530" i="27" s="1"/>
  <c r="J1514" i="27"/>
  <c r="K1514" i="27" s="1"/>
  <c r="J1801" i="27"/>
  <c r="K1801" i="27" s="1"/>
  <c r="J153" i="27"/>
  <c r="K153" i="27" s="1"/>
  <c r="J254" i="27"/>
  <c r="K254" i="27" s="1"/>
  <c r="J460" i="27"/>
  <c r="K460" i="27" s="1"/>
  <c r="J748" i="27"/>
  <c r="K748" i="27" s="1"/>
  <c r="J959" i="27"/>
  <c r="K959" i="27" s="1"/>
  <c r="J1171" i="27"/>
  <c r="K1171" i="27" s="1"/>
  <c r="J1365" i="27"/>
  <c r="K1365" i="27" s="1"/>
  <c r="J1618" i="27"/>
  <c r="K1618" i="27" s="1"/>
  <c r="J1864" i="27"/>
  <c r="K1864" i="27" s="1"/>
  <c r="J212" i="27"/>
  <c r="K212" i="27" s="1"/>
  <c r="J580" i="27"/>
  <c r="K580" i="27" s="1"/>
  <c r="J820" i="27"/>
  <c r="K820" i="27" s="1"/>
  <c r="J1047" i="27"/>
  <c r="K1047" i="27" s="1"/>
  <c r="J1255" i="27"/>
  <c r="K1255" i="27" s="1"/>
  <c r="J1462" i="27"/>
  <c r="K1462" i="27" s="1"/>
  <c r="J1711" i="27"/>
  <c r="K1711" i="27" s="1"/>
  <c r="J46" i="27"/>
  <c r="K46" i="27" s="1"/>
  <c r="J103" i="27"/>
  <c r="K103" i="27" s="1"/>
  <c r="J1929" i="27"/>
  <c r="K1929" i="27" s="1"/>
  <c r="J699" i="27"/>
  <c r="K699" i="27" s="1"/>
  <c r="J1585" i="27"/>
  <c r="K1585" i="27" s="1"/>
  <c r="J773" i="27"/>
  <c r="K773" i="27" s="1"/>
  <c r="J1230" i="27"/>
  <c r="K1230" i="27" s="1"/>
  <c r="J1691" i="27"/>
  <c r="K1691" i="27" s="1"/>
  <c r="J327" i="27"/>
  <c r="K327" i="27" s="1"/>
  <c r="J881" i="27"/>
  <c r="K881" i="27" s="1"/>
  <c r="J1115" i="27"/>
  <c r="K1115" i="27" s="1"/>
  <c r="J1792" i="27"/>
  <c r="K1792" i="27" s="1"/>
  <c r="J45" i="27"/>
  <c r="K45" i="27" s="1"/>
  <c r="J776" i="27"/>
  <c r="K776" i="27" s="1"/>
  <c r="J1213" i="27"/>
  <c r="K1213" i="27" s="1"/>
  <c r="J1675" i="27"/>
  <c r="K1675" i="27" s="1"/>
  <c r="J873" i="27"/>
  <c r="K873" i="27" s="1"/>
  <c r="J503" i="27"/>
  <c r="K503" i="27" s="1"/>
  <c r="J1795" i="27"/>
  <c r="K1795" i="27" s="1"/>
  <c r="J65" i="27"/>
  <c r="K65" i="27" s="1"/>
  <c r="J449" i="27"/>
  <c r="K449" i="27" s="1"/>
  <c r="J963" i="27"/>
  <c r="K963" i="27" s="1"/>
  <c r="J1368" i="27"/>
  <c r="K1368" i="27" s="1"/>
  <c r="J1860" i="27"/>
  <c r="K1860" i="27" s="1"/>
  <c r="J574" i="27"/>
  <c r="K574" i="27" s="1"/>
  <c r="J1041" i="27"/>
  <c r="K1041" i="27" s="1"/>
  <c r="J1456" i="27"/>
  <c r="K1456" i="27" s="1"/>
  <c r="J27" i="27"/>
  <c r="K27" i="27" s="1"/>
  <c r="J97" i="27"/>
  <c r="K97" i="27" s="1"/>
  <c r="J415" i="27"/>
  <c r="K415" i="27" s="1"/>
  <c r="J896" i="27"/>
  <c r="K896" i="27" s="1"/>
  <c r="J1566" i="27"/>
  <c r="K1566" i="27" s="1"/>
  <c r="J13" i="27"/>
  <c r="K13" i="27" s="1"/>
  <c r="J488" i="27"/>
  <c r="K488" i="27" s="1"/>
  <c r="J994" i="27"/>
  <c r="K994" i="27" s="1"/>
  <c r="J1401" i="27"/>
  <c r="K1401" i="27" s="1"/>
  <c r="J1891" i="27"/>
  <c r="K1891" i="27" s="1"/>
  <c r="J315" i="27"/>
  <c r="K315" i="27" s="1"/>
  <c r="J409" i="27"/>
  <c r="K409" i="27" s="1"/>
  <c r="J838" i="27"/>
  <c r="K838" i="27" s="1"/>
  <c r="J1295" i="27"/>
  <c r="K1295" i="27" s="1"/>
  <c r="J1736" i="27"/>
  <c r="K1736" i="27" s="1"/>
  <c r="J64" i="27"/>
  <c r="K64" i="27" s="1"/>
  <c r="J432" i="27"/>
  <c r="K432" i="27" s="1"/>
  <c r="J929" i="27"/>
  <c r="K929" i="27" s="1"/>
  <c r="J1336" i="27"/>
  <c r="K1336" i="27" s="1"/>
  <c r="J1843" i="27"/>
  <c r="K1843" i="27" s="1"/>
  <c r="J542" i="27"/>
  <c r="K542" i="27" s="1"/>
  <c r="J1018" i="27"/>
  <c r="K1018" i="27" s="1"/>
  <c r="J1432" i="27"/>
  <c r="K1432" i="27" s="1"/>
  <c r="J1953" i="27"/>
  <c r="K1953" i="27" s="1"/>
  <c r="J277" i="27"/>
  <c r="K277" i="27" s="1"/>
  <c r="J350" i="27"/>
  <c r="K350" i="27" s="1"/>
  <c r="J645" i="27"/>
  <c r="K645" i="27" s="1"/>
  <c r="J1105" i="27"/>
  <c r="K1105" i="27" s="1"/>
  <c r="J1527" i="27"/>
  <c r="K1527" i="27" s="1"/>
  <c r="J750" i="27"/>
  <c r="K750" i="27" s="1"/>
  <c r="J1173" i="27"/>
  <c r="K1173" i="27" s="1"/>
  <c r="J1626" i="27"/>
  <c r="K1626" i="27" s="1"/>
  <c r="J128" i="27"/>
  <c r="K128" i="27" s="1"/>
  <c r="J216" i="27"/>
  <c r="K216" i="27" s="1"/>
  <c r="J805" i="27"/>
  <c r="K805" i="27" s="1"/>
  <c r="J1257" i="27"/>
  <c r="K1257" i="27" s="1"/>
  <c r="J1713" i="27"/>
  <c r="K1713" i="27" s="1"/>
  <c r="J892" i="27"/>
  <c r="K892" i="27" s="1"/>
  <c r="J1310" i="27"/>
  <c r="K1310" i="27" s="1"/>
  <c r="J1771" i="27"/>
  <c r="K1771" i="27" s="1"/>
  <c r="J74" i="27"/>
  <c r="K74" i="27" s="1"/>
  <c r="J997" i="27"/>
  <c r="K997" i="27" s="1"/>
  <c r="J1409" i="27"/>
  <c r="K1409" i="27" s="1"/>
  <c r="J1658" i="27"/>
  <c r="K1658" i="27" s="1"/>
  <c r="J131" i="27"/>
  <c r="K131" i="27" s="1"/>
  <c r="J300" i="27"/>
  <c r="K300" i="27" s="1"/>
  <c r="J849" i="27"/>
  <c r="K849" i="27" s="1"/>
  <c r="J1278" i="27"/>
  <c r="K1278" i="27" s="1"/>
  <c r="J1744" i="27"/>
  <c r="K1744" i="27" s="1"/>
  <c r="J244" i="27"/>
  <c r="K244" i="27" s="1"/>
  <c r="J921" i="27"/>
  <c r="K921" i="27" s="1"/>
  <c r="J1342" i="27"/>
  <c r="K1342" i="27" s="1"/>
  <c r="J1829" i="27"/>
  <c r="K1829" i="27" s="1"/>
  <c r="J792" i="27"/>
  <c r="K792" i="27" s="1"/>
  <c r="J1227" i="27"/>
  <c r="K1227" i="27" s="1"/>
  <c r="J1689" i="27"/>
  <c r="K1689" i="27" s="1"/>
  <c r="J228" i="27"/>
  <c r="K228" i="27" s="1"/>
  <c r="J393" i="27"/>
  <c r="K393" i="27" s="1"/>
  <c r="J880" i="27"/>
  <c r="K880" i="27" s="1"/>
  <c r="J507" i="27"/>
  <c r="K507" i="27" s="1"/>
  <c r="J1811" i="27"/>
  <c r="K1811" i="27" s="1"/>
  <c r="J466" i="27"/>
  <c r="K466" i="27" s="1"/>
  <c r="J954" i="27"/>
  <c r="K954" i="27" s="1"/>
  <c r="J1382" i="27"/>
  <c r="K1382" i="27" s="1"/>
  <c r="J1872" i="27"/>
  <c r="K1872" i="27" s="1"/>
  <c r="J262" i="27"/>
  <c r="K262" i="27" s="1"/>
  <c r="J585" i="27"/>
  <c r="K585" i="27" s="1"/>
  <c r="J1056" i="27"/>
  <c r="K1056" i="27" s="1"/>
  <c r="J1470" i="27"/>
  <c r="K1470" i="27" s="1"/>
  <c r="J111" i="27"/>
  <c r="K111" i="27" s="1"/>
  <c r="J672" i="27"/>
  <c r="K672" i="27" s="1"/>
  <c r="J1145" i="27"/>
  <c r="K1145" i="27" s="1"/>
  <c r="J1555" i="27"/>
  <c r="K1555" i="27" s="1"/>
  <c r="J49" i="27"/>
  <c r="K49" i="27" s="1"/>
  <c r="J430" i="27"/>
  <c r="K430" i="27" s="1"/>
  <c r="J939" i="27"/>
  <c r="K939" i="27" s="1"/>
  <c r="J1345" i="27"/>
  <c r="K1345" i="27" s="1"/>
  <c r="J1834" i="27"/>
  <c r="K1834" i="27" s="1"/>
  <c r="J551" i="27"/>
  <c r="K551" i="27" s="1"/>
  <c r="J1027" i="27"/>
  <c r="K1027" i="27" s="1"/>
  <c r="J1441" i="27"/>
  <c r="K1441" i="27" s="1"/>
  <c r="J1965" i="27"/>
  <c r="K1965" i="27" s="1"/>
  <c r="J624" i="27"/>
  <c r="K624" i="27" s="1"/>
  <c r="J521" i="27"/>
  <c r="K521" i="27" s="1"/>
  <c r="J1521" i="27"/>
  <c r="K1521" i="27" s="1"/>
  <c r="J290" i="27"/>
  <c r="K290" i="27" s="1"/>
  <c r="J534" i="27"/>
  <c r="K534" i="27" s="1"/>
  <c r="J1008" i="27"/>
  <c r="K1008" i="27" s="1"/>
  <c r="J1424" i="27"/>
  <c r="K1424" i="27" s="1"/>
  <c r="J1956" i="27"/>
  <c r="K1956" i="27" s="1"/>
  <c r="J623" i="27"/>
  <c r="K623" i="27" s="1"/>
  <c r="J1097" i="27"/>
  <c r="K1097" i="27" s="1"/>
  <c r="J1518" i="27"/>
  <c r="K1518" i="27" s="1"/>
  <c r="J184" i="27"/>
  <c r="K184" i="27" s="1"/>
  <c r="J280" i="27"/>
  <c r="K280" i="27" s="1"/>
  <c r="J742" i="27"/>
  <c r="K742" i="27" s="1"/>
  <c r="J1165" i="27"/>
  <c r="K1165" i="27" s="1"/>
  <c r="J1621" i="27"/>
  <c r="K1621" i="27" s="1"/>
  <c r="J809" i="27"/>
  <c r="K809" i="27" s="1"/>
  <c r="J1250" i="27"/>
  <c r="K1250" i="27" s="1"/>
  <c r="J1707" i="27"/>
  <c r="K1707" i="27" s="1"/>
  <c r="J338" i="27"/>
  <c r="K338" i="27" s="1"/>
  <c r="J657" i="27"/>
  <c r="K657" i="27" s="1"/>
  <c r="J1131" i="27"/>
  <c r="K1131" i="27" s="1"/>
  <c r="J1304" i="27"/>
  <c r="K1304" i="27" s="1"/>
  <c r="J1764" i="27"/>
  <c r="K1764" i="27" s="1"/>
  <c r="J285" i="27"/>
  <c r="K285" i="27" s="1"/>
  <c r="J372" i="27"/>
  <c r="K372" i="27" s="1"/>
  <c r="J722" i="27"/>
  <c r="K722" i="27" s="1"/>
  <c r="J1182" i="27"/>
  <c r="K1182" i="27" s="1"/>
  <c r="J1651" i="27"/>
  <c r="K1651" i="27" s="1"/>
  <c r="J605" i="27"/>
  <c r="K605" i="27" s="1"/>
  <c r="J1070" i="27"/>
  <c r="K1070" i="27" s="1"/>
  <c r="J1493" i="27"/>
  <c r="K1493" i="27" s="1"/>
  <c r="J1919" i="27"/>
  <c r="K1919" i="27" s="1"/>
  <c r="J183" i="27"/>
  <c r="K183" i="27" s="1"/>
  <c r="J686" i="27"/>
  <c r="K686" i="27" s="1"/>
  <c r="J167" i="27"/>
  <c r="K167" i="27" s="1"/>
  <c r="J1597" i="27"/>
  <c r="K1597" i="27" s="1"/>
  <c r="J127" i="27"/>
  <c r="K127" i="27" s="1"/>
  <c r="J787" i="27"/>
  <c r="K787" i="27" s="1"/>
  <c r="J1219" i="27"/>
  <c r="K1219" i="27" s="1"/>
  <c r="J1682" i="27"/>
  <c r="K1682" i="27" s="1"/>
  <c r="J41" i="27"/>
  <c r="K41" i="27" s="1"/>
  <c r="J226" i="27"/>
  <c r="K226" i="27" s="1"/>
  <c r="J329" i="27"/>
  <c r="K329" i="27" s="1"/>
  <c r="J874" i="27"/>
  <c r="K874" i="27" s="1"/>
  <c r="J513" i="27"/>
  <c r="K513" i="27" s="1"/>
  <c r="J1803" i="27"/>
  <c r="K1803" i="27" s="1"/>
  <c r="J156" i="27"/>
  <c r="K156" i="27" s="1"/>
  <c r="J340" i="27"/>
  <c r="K340" i="27" s="1"/>
  <c r="J452" i="27"/>
  <c r="K452" i="27" s="1"/>
  <c r="J966" i="27"/>
  <c r="K966" i="27" s="1"/>
  <c r="J1374" i="27"/>
  <c r="K1374" i="27" s="1"/>
  <c r="J1863" i="27"/>
  <c r="K1863" i="27" s="1"/>
  <c r="J31" i="27"/>
  <c r="K31" i="27" s="1"/>
  <c r="J161" i="27"/>
  <c r="K161" i="27" s="1"/>
  <c r="J261" i="27"/>
  <c r="K261" i="27" s="1"/>
  <c r="J569" i="27"/>
  <c r="K569" i="27" s="1"/>
  <c r="J1049" i="27"/>
  <c r="K1049" i="27" s="1"/>
  <c r="J1464" i="27"/>
  <c r="K1464" i="27" s="1"/>
  <c r="J363" i="27"/>
  <c r="K363" i="27" s="1"/>
  <c r="J664" i="27"/>
  <c r="K664" i="27" s="1"/>
  <c r="J1125" i="27"/>
  <c r="K1125" i="27" s="1"/>
  <c r="J1562" i="27"/>
  <c r="K1562" i="27" s="1"/>
  <c r="J492" i="27"/>
  <c r="K492" i="27" s="1"/>
  <c r="J726" i="27"/>
  <c r="K726" i="27" s="1"/>
  <c r="J1195" i="27"/>
  <c r="K1195" i="27" s="1"/>
  <c r="J1884" i="27"/>
  <c r="K1884" i="27" s="1"/>
  <c r="J263" i="27"/>
  <c r="K263" i="27" s="1"/>
  <c r="J597" i="27"/>
  <c r="K597" i="27" s="1"/>
  <c r="J1069" i="27"/>
  <c r="K1069" i="27" s="1"/>
  <c r="J1500" i="27"/>
  <c r="K1500" i="27" s="1"/>
  <c r="J1927" i="27"/>
  <c r="K1927" i="27" s="1"/>
  <c r="J368" i="27"/>
  <c r="K368" i="27" s="1"/>
  <c r="J696" i="27"/>
  <c r="K696" i="27" s="1"/>
  <c r="J177" i="27"/>
  <c r="K177" i="27" s="1"/>
  <c r="J1603" i="27"/>
  <c r="K1603" i="27" s="1"/>
  <c r="J160" i="27"/>
  <c r="K160" i="27" s="1"/>
  <c r="J548" i="27"/>
  <c r="K548" i="27" s="1"/>
  <c r="J1024" i="27"/>
  <c r="K1024" i="27" s="1"/>
  <c r="J1422" i="27"/>
  <c r="K1422" i="27" s="1"/>
  <c r="J1963" i="27"/>
  <c r="K1963" i="27" s="1"/>
  <c r="J352" i="27"/>
  <c r="K352" i="27" s="1"/>
  <c r="J650" i="27"/>
  <c r="K650" i="27" s="1"/>
  <c r="J1112" i="27"/>
  <c r="K1112" i="27" s="1"/>
  <c r="J1532" i="27"/>
  <c r="K1532" i="27" s="1"/>
  <c r="J8" i="27"/>
  <c r="K8" i="27" s="1"/>
  <c r="J757" i="27"/>
  <c r="K757" i="27" s="1"/>
  <c r="J1178" i="27"/>
  <c r="K1178" i="27" s="1"/>
  <c r="J1632" i="27"/>
  <c r="K1632" i="27" s="1"/>
  <c r="J298" i="27"/>
  <c r="K298" i="27" s="1"/>
  <c r="J807" i="27"/>
  <c r="K807" i="27" s="1"/>
  <c r="J1263" i="27"/>
  <c r="K1263" i="27" s="1"/>
  <c r="J1721" i="27"/>
  <c r="K1721" i="27" s="1"/>
  <c r="J236" i="27"/>
  <c r="K236" i="27" s="1"/>
  <c r="J913" i="27"/>
  <c r="K913" i="27" s="1"/>
  <c r="J1318" i="27"/>
  <c r="K1318" i="27" s="1"/>
  <c r="J1779" i="27"/>
  <c r="K1779" i="27" s="1"/>
  <c r="J276" i="27"/>
  <c r="K276" i="27" s="1"/>
  <c r="J333" i="27"/>
  <c r="K333" i="27" s="1"/>
  <c r="J351" i="27"/>
  <c r="K351" i="27" s="1"/>
  <c r="J646" i="27"/>
  <c r="K646" i="27" s="1"/>
  <c r="J875" i="27"/>
  <c r="K875" i="27" s="1"/>
  <c r="J1106" i="27"/>
  <c r="K1106" i="27" s="1"/>
  <c r="J522" i="27"/>
  <c r="K522" i="27" s="1"/>
  <c r="J1528" i="27"/>
  <c r="K1528" i="27" s="1"/>
  <c r="J1804" i="27"/>
  <c r="K1804" i="27" s="1"/>
  <c r="J151" i="27"/>
  <c r="K151" i="27" s="1"/>
  <c r="J450" i="27"/>
  <c r="K450" i="27" s="1"/>
  <c r="J751" i="27"/>
  <c r="K751" i="27" s="1"/>
  <c r="J967" i="27"/>
  <c r="K967" i="27" s="1"/>
  <c r="J1174" i="27"/>
  <c r="K1174" i="27" s="1"/>
  <c r="J1375" i="27"/>
  <c r="K1375" i="27" s="1"/>
  <c r="J1627" i="27"/>
  <c r="K1627" i="27" s="1"/>
  <c r="J1868" i="27"/>
  <c r="K1868" i="27" s="1"/>
  <c r="J30" i="27"/>
  <c r="K30" i="27" s="1"/>
  <c r="J215" i="27"/>
  <c r="K215" i="27" s="1"/>
  <c r="J564" i="27"/>
  <c r="K564" i="27" s="1"/>
  <c r="J822" i="27"/>
  <c r="K822" i="27" s="1"/>
  <c r="J1038" i="27"/>
  <c r="K1038" i="27" s="1"/>
  <c r="J1242" i="27"/>
  <c r="K1242" i="27" s="1"/>
  <c r="J1465" i="27"/>
  <c r="K1465" i="27" s="1"/>
  <c r="J1714" i="27"/>
  <c r="K1714" i="27" s="1"/>
  <c r="J108" i="27"/>
  <c r="K108" i="27" s="1"/>
  <c r="J230" i="27"/>
  <c r="K230" i="27" s="1"/>
  <c r="J365" i="27"/>
  <c r="K365" i="27" s="1"/>
  <c r="J665" i="27"/>
  <c r="K665" i="27" s="1"/>
  <c r="J894" i="27"/>
  <c r="K894" i="27" s="1"/>
  <c r="J1139" i="27"/>
  <c r="K1139" i="27" s="1"/>
  <c r="J1311" i="27"/>
  <c r="K1311" i="27" s="1"/>
  <c r="J1556" i="27"/>
  <c r="K1556" i="27" s="1"/>
  <c r="J1772" i="27"/>
  <c r="K1772" i="27" s="1"/>
  <c r="J118" i="27"/>
  <c r="K118" i="27" s="1"/>
  <c r="J373" i="27"/>
  <c r="K373" i="27" s="1"/>
  <c r="J493" i="27"/>
  <c r="K493" i="27" s="1"/>
  <c r="J710" i="27"/>
  <c r="K710" i="27" s="1"/>
  <c r="J986" i="27"/>
  <c r="K986" i="27" s="1"/>
  <c r="J1196" i="27"/>
  <c r="K1196" i="27" s="1"/>
  <c r="J1410" i="27"/>
  <c r="K1410" i="27" s="1"/>
  <c r="J1659" i="27"/>
  <c r="K1659" i="27" s="1"/>
  <c r="J1898" i="27"/>
  <c r="K1898" i="27" s="1"/>
  <c r="J306" i="27"/>
  <c r="K306" i="27" s="1"/>
  <c r="J618" i="27"/>
  <c r="K618" i="27" s="1"/>
  <c r="J850" i="27"/>
  <c r="K850" i="27" s="1"/>
  <c r="J1083" i="27"/>
  <c r="K1083" i="27" s="1"/>
  <c r="J1277" i="27"/>
  <c r="K1277" i="27" s="1"/>
  <c r="J1482" i="27"/>
  <c r="K1482" i="27" s="1"/>
  <c r="J1745" i="27"/>
  <c r="K1745" i="27" s="1"/>
  <c r="J1912" i="27"/>
  <c r="K1912" i="27" s="1"/>
  <c r="J336" i="27"/>
  <c r="K336" i="27" s="1"/>
  <c r="J697" i="27"/>
  <c r="K697" i="27" s="1"/>
  <c r="J937" i="27"/>
  <c r="K937" i="27" s="1"/>
  <c r="J174" i="27"/>
  <c r="K174" i="27" s="1"/>
  <c r="J1343" i="27"/>
  <c r="K1343" i="27" s="1"/>
  <c r="J1604" i="27"/>
  <c r="K1604" i="27" s="1"/>
  <c r="J1832" i="27"/>
  <c r="K1832" i="27" s="1"/>
  <c r="J346" i="27"/>
  <c r="K346" i="27" s="1"/>
  <c r="J549" i="27"/>
  <c r="K549" i="27" s="1"/>
  <c r="J793" i="27"/>
  <c r="K793" i="27" s="1"/>
  <c r="J1025" i="27"/>
  <c r="K1025" i="27" s="1"/>
  <c r="J1228" i="27"/>
  <c r="K1228" i="27" s="1"/>
  <c r="J1423" i="27"/>
  <c r="K1423" i="27" s="1"/>
  <c r="J1674" i="27"/>
  <c r="K1674" i="27" s="1"/>
  <c r="J1964" i="27"/>
  <c r="K1964" i="27" s="1"/>
  <c r="J321" i="27"/>
  <c r="K321" i="27" s="1"/>
  <c r="J394" i="27"/>
  <c r="K394" i="27" s="1"/>
  <c r="J631" i="27"/>
  <c r="K631" i="27" s="1"/>
  <c r="J867" i="27"/>
  <c r="K867" i="27" s="1"/>
  <c r="J1113" i="27"/>
  <c r="K1113" i="27" s="1"/>
  <c r="J514" i="27"/>
  <c r="K514" i="27" s="1"/>
  <c r="J1533" i="27"/>
  <c r="K1533" i="27" s="1"/>
  <c r="J1791" i="27"/>
  <c r="K1791" i="27" s="1"/>
  <c r="J250" i="27"/>
  <c r="K250" i="27" s="1"/>
  <c r="J467" i="27"/>
  <c r="K467" i="27" s="1"/>
  <c r="J758" i="27"/>
  <c r="K758" i="27" s="1"/>
  <c r="J972" i="27"/>
  <c r="K972" i="27" s="1"/>
  <c r="J1179" i="27"/>
  <c r="K1179" i="27" s="1"/>
  <c r="J1383" i="27"/>
  <c r="K1383" i="27" s="1"/>
  <c r="J1633" i="27"/>
  <c r="K1633" i="27" s="1"/>
  <c r="J1873" i="27"/>
  <c r="K1873" i="27" s="1"/>
  <c r="J297" i="27"/>
  <c r="K297" i="27" s="1"/>
  <c r="J586" i="27"/>
  <c r="K586" i="27" s="1"/>
  <c r="J824" i="27"/>
  <c r="K824" i="27" s="1"/>
  <c r="J1057" i="27"/>
  <c r="K1057" i="27" s="1"/>
  <c r="J1264" i="27"/>
  <c r="K1264" i="27" s="1"/>
  <c r="J1471" i="27"/>
  <c r="K1471" i="27" s="1"/>
  <c r="J1722" i="27"/>
  <c r="K1722" i="27" s="1"/>
  <c r="J390" i="27"/>
  <c r="K390" i="27" s="1"/>
  <c r="J571" i="27"/>
  <c r="K571" i="27" s="1"/>
  <c r="J817" i="27"/>
  <c r="K817" i="27" s="1"/>
  <c r="J1037" i="27"/>
  <c r="K1037" i="27" s="1"/>
  <c r="J1248" i="27"/>
  <c r="K1248" i="27" s="1"/>
  <c r="J1453" i="27"/>
  <c r="K1453" i="27" s="1"/>
  <c r="J1704" i="27"/>
  <c r="K1704" i="27" s="1"/>
  <c r="J113" i="27"/>
  <c r="K113" i="27" s="1"/>
  <c r="J232" i="27"/>
  <c r="K232" i="27" s="1"/>
  <c r="J654" i="27"/>
  <c r="K654" i="27" s="1"/>
  <c r="J898" i="27"/>
  <c r="K898" i="27" s="1"/>
  <c r="J1136" i="27"/>
  <c r="K1136" i="27" s="1"/>
  <c r="J1301" i="27"/>
  <c r="K1301" i="27" s="1"/>
  <c r="J1563" i="27"/>
  <c r="K1563" i="27" s="1"/>
  <c r="J1761" i="27"/>
  <c r="K1761" i="27" s="1"/>
  <c r="J71" i="27"/>
  <c r="K71" i="27" s="1"/>
  <c r="J199" i="27"/>
  <c r="K199" i="27" s="1"/>
  <c r="J284" i="27"/>
  <c r="K284" i="27" s="1"/>
  <c r="J486" i="27"/>
  <c r="K486" i="27" s="1"/>
  <c r="J712" i="27"/>
  <c r="K712" i="27" s="1"/>
  <c r="J1001" i="27"/>
  <c r="K1001" i="27" s="1"/>
  <c r="J1185" i="27"/>
  <c r="K1185" i="27" s="1"/>
  <c r="J1398" i="27"/>
  <c r="K1398" i="27" s="1"/>
  <c r="J1649" i="27"/>
  <c r="K1649" i="27" s="1"/>
  <c r="J1888" i="27"/>
  <c r="K1888" i="27" s="1"/>
  <c r="J223" i="27"/>
  <c r="K223" i="27" s="1"/>
  <c r="J275" i="27"/>
  <c r="K275" i="27" s="1"/>
  <c r="J407" i="27"/>
  <c r="K407" i="27" s="1"/>
  <c r="J604" i="27"/>
  <c r="K604" i="27" s="1"/>
  <c r="J831" i="27"/>
  <c r="K831" i="27" s="1"/>
  <c r="J1076" i="27"/>
  <c r="K1076" i="27" s="1"/>
  <c r="J1284" i="27"/>
  <c r="K1284" i="27" s="1"/>
  <c r="J1487" i="27"/>
  <c r="K1487" i="27" s="1"/>
  <c r="J1733" i="27"/>
  <c r="K1733" i="27" s="1"/>
  <c r="J1916" i="27"/>
  <c r="K1916" i="27" s="1"/>
  <c r="J55" i="27"/>
  <c r="K55" i="27" s="1"/>
  <c r="J438" i="27"/>
  <c r="K438" i="27" s="1"/>
  <c r="J690" i="27"/>
  <c r="K690" i="27" s="1"/>
  <c r="J926" i="27"/>
  <c r="K926" i="27" s="1"/>
  <c r="J176" i="27"/>
  <c r="K176" i="27" s="1"/>
  <c r="J1334" i="27"/>
  <c r="K1334" i="27" s="1"/>
  <c r="J1595" i="27"/>
  <c r="K1595" i="27" s="1"/>
  <c r="J1840" i="27"/>
  <c r="K1840" i="27" s="1"/>
  <c r="J123" i="27"/>
  <c r="K123" i="27" s="1"/>
  <c r="J539" i="27"/>
  <c r="K539" i="27" s="1"/>
  <c r="J775" i="27"/>
  <c r="K775" i="27" s="1"/>
  <c r="J1013" i="27"/>
  <c r="K1013" i="27" s="1"/>
  <c r="J1211" i="27"/>
  <c r="K1211" i="27" s="1"/>
  <c r="J1429" i="27"/>
  <c r="K1429" i="27" s="1"/>
  <c r="J1679" i="27"/>
  <c r="K1679" i="27" s="1"/>
  <c r="J1959" i="27"/>
  <c r="K1959" i="27" s="1"/>
  <c r="J643" i="27"/>
  <c r="K643" i="27" s="1"/>
  <c r="J868" i="27"/>
  <c r="K868" i="27" s="1"/>
  <c r="J1102" i="27"/>
  <c r="K1102" i="27" s="1"/>
  <c r="J529" i="27"/>
  <c r="K529" i="27" s="1"/>
  <c r="J1525" i="27"/>
  <c r="K1525" i="27" s="1"/>
  <c r="J1800" i="27"/>
  <c r="K1800" i="27" s="1"/>
  <c r="J149" i="27"/>
  <c r="K149" i="27" s="1"/>
  <c r="J341" i="27"/>
  <c r="K341" i="27" s="1"/>
  <c r="J459" i="27"/>
  <c r="K459" i="27" s="1"/>
  <c r="J747" i="27"/>
  <c r="K747" i="27" s="1"/>
  <c r="J951" i="27"/>
  <c r="K951" i="27" s="1"/>
  <c r="J1170" i="27"/>
  <c r="K1170" i="27" s="1"/>
  <c r="J1372" i="27"/>
  <c r="K1372" i="27" s="1"/>
  <c r="J1625" i="27"/>
  <c r="K1625" i="27" s="1"/>
  <c r="J1858" i="27"/>
  <c r="K1858" i="27" s="1"/>
  <c r="J218" i="27"/>
  <c r="K218" i="27" s="1"/>
  <c r="J387" i="27"/>
  <c r="K387" i="27" s="1"/>
  <c r="J579" i="27"/>
  <c r="K579" i="27" s="1"/>
  <c r="J810" i="27"/>
  <c r="K810" i="27" s="1"/>
  <c r="J1046" i="27"/>
  <c r="K1046" i="27" s="1"/>
  <c r="J1254" i="27"/>
  <c r="K1254" i="27" s="1"/>
  <c r="J1461" i="27"/>
  <c r="K1461" i="27" s="1"/>
  <c r="J1710" i="27"/>
  <c r="K1710" i="27" s="1"/>
  <c r="J102" i="27"/>
  <c r="K102" i="27" s="1"/>
  <c r="J235" i="27"/>
  <c r="K235" i="27" s="1"/>
  <c r="J356" i="27"/>
  <c r="K356" i="27" s="1"/>
  <c r="J661" i="27"/>
  <c r="K661" i="27" s="1"/>
  <c r="J905" i="27"/>
  <c r="K905" i="27" s="1"/>
  <c r="J1132" i="27"/>
  <c r="K1132" i="27" s="1"/>
  <c r="J1307" i="27"/>
  <c r="K1307" i="27" s="1"/>
  <c r="J1542" i="27"/>
  <c r="K1542" i="27" s="1"/>
  <c r="J1768" i="27"/>
  <c r="K1768" i="27" s="1"/>
  <c r="J256" i="27"/>
  <c r="K256" i="27" s="1"/>
  <c r="J398" i="27"/>
  <c r="K398" i="27" s="1"/>
  <c r="J609" i="27"/>
  <c r="K609" i="27" s="1"/>
  <c r="J839" i="27"/>
  <c r="K839" i="27" s="1"/>
  <c r="J1066" i="27"/>
  <c r="K1066" i="27" s="1"/>
  <c r="J1280" i="27"/>
  <c r="K1280" i="27" s="1"/>
  <c r="J1481" i="27"/>
  <c r="K1481" i="27" s="1"/>
  <c r="J1731" i="27"/>
  <c r="K1731" i="27" s="1"/>
  <c r="J1913" i="27"/>
  <c r="K1913" i="27" s="1"/>
  <c r="J63" i="27"/>
  <c r="K63" i="27" s="1"/>
  <c r="J241" i="27"/>
  <c r="K241" i="27" s="1"/>
  <c r="J688" i="27"/>
  <c r="K688" i="27" s="1"/>
  <c r="J923" i="27"/>
  <c r="K923" i="27" s="1"/>
  <c r="J1331" i="27"/>
  <c r="K1331" i="27" s="1"/>
  <c r="J1592" i="27"/>
  <c r="K1592" i="27" s="1"/>
  <c r="J1836" i="27"/>
  <c r="K1836" i="27" s="1"/>
  <c r="J203" i="27"/>
  <c r="K203" i="27" s="1"/>
  <c r="J536" i="27"/>
  <c r="K536" i="27" s="1"/>
  <c r="J785" i="27"/>
  <c r="K785" i="27" s="1"/>
  <c r="J1015" i="27"/>
  <c r="K1015" i="27" s="1"/>
  <c r="J1215" i="27"/>
  <c r="K1215" i="27" s="1"/>
  <c r="J1426" i="27"/>
  <c r="K1426" i="27" s="1"/>
  <c r="J1677" i="27"/>
  <c r="K1677" i="27" s="1"/>
  <c r="J1952" i="27"/>
  <c r="K1952" i="27" s="1"/>
  <c r="J628" i="27"/>
  <c r="K628" i="27" s="1"/>
  <c r="J870" i="27"/>
  <c r="K870" i="27" s="1"/>
  <c r="J1099" i="27"/>
  <c r="K1099" i="27" s="1"/>
  <c r="J511" i="27"/>
  <c r="K511" i="27" s="1"/>
  <c r="J1512" i="27"/>
  <c r="K1512" i="27" s="1"/>
  <c r="J1797" i="27"/>
  <c r="K1797" i="27" s="1"/>
  <c r="J10" i="27"/>
  <c r="K10" i="27" s="1"/>
  <c r="J344" i="27"/>
  <c r="K344" i="27" s="1"/>
  <c r="J445" i="27"/>
  <c r="K445" i="27" s="1"/>
  <c r="J744" i="27"/>
  <c r="K744" i="27" s="1"/>
  <c r="J964" i="27"/>
  <c r="K964" i="27" s="1"/>
  <c r="J1167" i="27"/>
  <c r="K1167" i="27" s="1"/>
  <c r="J1370" i="27"/>
  <c r="K1370" i="27" s="1"/>
  <c r="J1623" i="27"/>
  <c r="K1623" i="27" s="1"/>
  <c r="J1857" i="27"/>
  <c r="K1857" i="27" s="1"/>
  <c r="J32" i="27"/>
  <c r="K32" i="27" s="1"/>
  <c r="J219" i="27"/>
  <c r="K219" i="27" s="1"/>
  <c r="J576" i="27"/>
  <c r="K576" i="27" s="1"/>
  <c r="J816" i="27"/>
  <c r="K816" i="27" s="1"/>
  <c r="J1042" i="27"/>
  <c r="K1042" i="27" s="1"/>
  <c r="J1240" i="27"/>
  <c r="K1240" i="27" s="1"/>
  <c r="J1458" i="27"/>
  <c r="K1458" i="27" s="1"/>
  <c r="J1703" i="27"/>
  <c r="K1703" i="27" s="1"/>
  <c r="J93" i="27"/>
  <c r="K93" i="27" s="1"/>
  <c r="J139" i="27"/>
  <c r="K139" i="27" s="1"/>
  <c r="J355" i="27"/>
  <c r="K355" i="27" s="1"/>
  <c r="J420" i="27"/>
  <c r="K420" i="27" s="1"/>
  <c r="J659" i="27"/>
  <c r="K659" i="27" s="1"/>
  <c r="J902" i="27"/>
  <c r="K902" i="27" s="1"/>
  <c r="J1138" i="27"/>
  <c r="K1138" i="27" s="1"/>
  <c r="J1306" i="27"/>
  <c r="K1306" i="27" s="1"/>
  <c r="J1559" i="27"/>
  <c r="K1559" i="27" s="1"/>
  <c r="J1766" i="27"/>
  <c r="K1766" i="27" s="1"/>
  <c r="J21" i="27"/>
  <c r="K21" i="27" s="1"/>
  <c r="J489" i="27"/>
  <c r="K489" i="27" s="1"/>
  <c r="J716" i="27"/>
  <c r="K716" i="27" s="1"/>
  <c r="J993" i="27"/>
  <c r="K993" i="27" s="1"/>
  <c r="J1189" i="27"/>
  <c r="K1189" i="27" s="1"/>
  <c r="J1403" i="27"/>
  <c r="K1403" i="27" s="1"/>
  <c r="J1653" i="27"/>
  <c r="K1653" i="27" s="1"/>
  <c r="J1893" i="27"/>
  <c r="K1893" i="27" s="1"/>
  <c r="J272" i="27"/>
  <c r="K272" i="27" s="1"/>
  <c r="J310" i="27"/>
  <c r="K310" i="27" s="1"/>
  <c r="J412" i="27"/>
  <c r="K412" i="27" s="1"/>
  <c r="J603" i="27"/>
  <c r="K603" i="27" s="1"/>
  <c r="J827" i="27"/>
  <c r="K827" i="27" s="1"/>
  <c r="J1078" i="27"/>
  <c r="K1078" i="27" s="1"/>
  <c r="J1281" i="27"/>
  <c r="K1281" i="27" s="1"/>
  <c r="J1494" i="27"/>
  <c r="K1494" i="27" s="1"/>
  <c r="J1738" i="27"/>
  <c r="K1738" i="27" s="1"/>
  <c r="J1921" i="27"/>
  <c r="K1921" i="27" s="1"/>
  <c r="J146" i="27"/>
  <c r="K146" i="27" s="1"/>
  <c r="J239" i="27"/>
  <c r="K239" i="27" s="1"/>
  <c r="J683" i="27"/>
  <c r="K683" i="27" s="1"/>
  <c r="J931" i="27"/>
  <c r="K931" i="27" s="1"/>
  <c r="J169" i="27"/>
  <c r="K169" i="27" s="1"/>
  <c r="J1337" i="27"/>
  <c r="K1337" i="27" s="1"/>
  <c r="J1586" i="27"/>
  <c r="K1586" i="27" s="1"/>
  <c r="J1844" i="27"/>
  <c r="K1844" i="27" s="1"/>
  <c r="J80" i="27"/>
  <c r="K80" i="27" s="1"/>
  <c r="J255" i="27"/>
  <c r="K255" i="27" s="1"/>
  <c r="J140" i="27"/>
  <c r="K140" i="27" s="1"/>
  <c r="J366" i="27"/>
  <c r="K366" i="27" s="1"/>
  <c r="J662" i="27"/>
  <c r="K662" i="27" s="1"/>
  <c r="J906" i="27"/>
  <c r="K906" i="27" s="1"/>
  <c r="J1126" i="27"/>
  <c r="K1126" i="27" s="1"/>
  <c r="J1308" i="27"/>
  <c r="K1308" i="27" s="1"/>
  <c r="J1545" i="27"/>
  <c r="K1545" i="27" s="1"/>
  <c r="J1769" i="27"/>
  <c r="K1769" i="27" s="1"/>
  <c r="J192" i="27"/>
  <c r="K192" i="27" s="1"/>
  <c r="J491" i="27"/>
  <c r="K491" i="27" s="1"/>
  <c r="J725" i="27"/>
  <c r="K725" i="27" s="1"/>
  <c r="J988" i="27"/>
  <c r="K988" i="27" s="1"/>
  <c r="J1193" i="27"/>
  <c r="K1193" i="27" s="1"/>
  <c r="J1407" i="27"/>
  <c r="K1407" i="27" s="1"/>
  <c r="J1656" i="27"/>
  <c r="K1656" i="27" s="1"/>
  <c r="J1897" i="27"/>
  <c r="K1897" i="27" s="1"/>
  <c r="J36" i="27"/>
  <c r="K36" i="27" s="1"/>
  <c r="J308" i="27"/>
  <c r="K308" i="27" s="1"/>
  <c r="J606" i="27"/>
  <c r="K606" i="27" s="1"/>
  <c r="J848" i="27"/>
  <c r="K848" i="27" s="1"/>
  <c r="J1067" i="27"/>
  <c r="K1067" i="27" s="1"/>
  <c r="J1294" i="27"/>
  <c r="K1294" i="27" s="1"/>
  <c r="J1498" i="27"/>
  <c r="K1498" i="27" s="1"/>
  <c r="J1742" i="27"/>
  <c r="K1742" i="27" s="1"/>
  <c r="J1925" i="27"/>
  <c r="K1925" i="27" s="1"/>
  <c r="J51" i="27"/>
  <c r="K51" i="27" s="1"/>
  <c r="J695" i="27"/>
  <c r="K695" i="27" s="1"/>
  <c r="J935" i="27"/>
  <c r="K935" i="27" s="1"/>
  <c r="J1340" i="27"/>
  <c r="K1340" i="27" s="1"/>
  <c r="J1601" i="27"/>
  <c r="K1601" i="27" s="1"/>
  <c r="J1828" i="27"/>
  <c r="K1828" i="27" s="1"/>
  <c r="J44" i="27"/>
  <c r="K44" i="27" s="1"/>
  <c r="J532" i="27"/>
  <c r="K532" i="27" s="1"/>
  <c r="J768" i="27"/>
  <c r="K768" i="27" s="1"/>
  <c r="J1012" i="27"/>
  <c r="K1012" i="27" s="1"/>
  <c r="J1225" i="27"/>
  <c r="K1225" i="27" s="1"/>
  <c r="J1438" i="27"/>
  <c r="K1438" i="27" s="1"/>
  <c r="J1687" i="27"/>
  <c r="K1687" i="27" s="1"/>
  <c r="J1962" i="27"/>
  <c r="K1962" i="27" s="1"/>
  <c r="J322" i="27"/>
  <c r="K322" i="27" s="1"/>
  <c r="J635" i="27"/>
  <c r="K635" i="27" s="1"/>
  <c r="J878" i="27"/>
  <c r="K878" i="27" s="1"/>
  <c r="J1110" i="27"/>
  <c r="K1110" i="27" s="1"/>
  <c r="J506" i="27"/>
  <c r="K506" i="27" s="1"/>
  <c r="J1516" i="27"/>
  <c r="K1516" i="27" s="1"/>
  <c r="J1809" i="27"/>
  <c r="K1809" i="27" s="1"/>
  <c r="J465" i="27"/>
  <c r="K465" i="27" s="1"/>
  <c r="J756" i="27"/>
  <c r="K756" i="27" s="1"/>
  <c r="J960" i="27"/>
  <c r="K960" i="27" s="1"/>
  <c r="J1161" i="27"/>
  <c r="K1161" i="27" s="1"/>
  <c r="J1380" i="27"/>
  <c r="K1380" i="27" s="1"/>
  <c r="J1630" i="27"/>
  <c r="K1630" i="27" s="1"/>
  <c r="J1870" i="27"/>
  <c r="K1870" i="27" s="1"/>
  <c r="J347" i="27"/>
  <c r="K347" i="27" s="1"/>
  <c r="J583" i="27"/>
  <c r="K583" i="27" s="1"/>
  <c r="J812" i="27"/>
  <c r="K812" i="27" s="1"/>
  <c r="J1054" i="27"/>
  <c r="K1054" i="27" s="1"/>
  <c r="J1261" i="27"/>
  <c r="K1261" i="27" s="1"/>
  <c r="J1451" i="27"/>
  <c r="K1451" i="27" s="1"/>
  <c r="J1719" i="27"/>
  <c r="K1719" i="27" s="1"/>
  <c r="J110" i="27"/>
  <c r="K110" i="27" s="1"/>
  <c r="J367" i="27"/>
  <c r="K367" i="27" s="1"/>
  <c r="J670" i="27"/>
  <c r="K670" i="27" s="1"/>
  <c r="J911" i="27"/>
  <c r="K911" i="27" s="1"/>
  <c r="J1143" i="27"/>
  <c r="K1143" i="27" s="1"/>
  <c r="J1316" i="27"/>
  <c r="K1316" i="27" s="1"/>
  <c r="J1547" i="27"/>
  <c r="K1547" i="27" s="1"/>
  <c r="J1777" i="27"/>
  <c r="K1777" i="27" s="1"/>
  <c r="J288" i="27"/>
  <c r="K288" i="27" s="1"/>
  <c r="J378" i="27"/>
  <c r="K378" i="27" s="1"/>
  <c r="J496" i="27"/>
  <c r="K496" i="27" s="1"/>
  <c r="J730" i="27"/>
  <c r="K730" i="27" s="1"/>
  <c r="J990" i="27"/>
  <c r="K990" i="27" s="1"/>
  <c r="J1201" i="27"/>
  <c r="K1201" i="27" s="1"/>
  <c r="J1415" i="27"/>
  <c r="K1415" i="27" s="1"/>
  <c r="J1663" i="27"/>
  <c r="K1663" i="27" s="1"/>
  <c r="J1902" i="27"/>
  <c r="K1902" i="27" s="1"/>
  <c r="J301" i="27"/>
  <c r="K301" i="27" s="1"/>
  <c r="J602" i="27"/>
  <c r="K602" i="27" s="1"/>
  <c r="J853" i="27"/>
  <c r="K853" i="27" s="1"/>
  <c r="J1087" i="27"/>
  <c r="K1087" i="27" s="1"/>
  <c r="J1293" i="27"/>
  <c r="K1293" i="27" s="1"/>
  <c r="J1483" i="27"/>
  <c r="K1483" i="27" s="1"/>
  <c r="J1750" i="27"/>
  <c r="K1750" i="27" s="1"/>
  <c r="J1932" i="27"/>
  <c r="K1932" i="27" s="1"/>
  <c r="J483" i="27"/>
  <c r="K483" i="27" s="1"/>
  <c r="J724" i="27"/>
  <c r="K724" i="27" s="1"/>
  <c r="J1003" i="27"/>
  <c r="K1003" i="27" s="1"/>
  <c r="J1192" i="27"/>
  <c r="K1192" i="27" s="1"/>
  <c r="J1406" i="27"/>
  <c r="K1406" i="27" s="1"/>
  <c r="J1645" i="27"/>
  <c r="K1645" i="27" s="1"/>
  <c r="J1896" i="27"/>
  <c r="K1896" i="27" s="1"/>
  <c r="J38" i="27"/>
  <c r="K38" i="27" s="1"/>
  <c r="J271" i="27"/>
  <c r="K271" i="27" s="1"/>
  <c r="J305" i="27"/>
  <c r="K305" i="27" s="1"/>
  <c r="J406" i="27"/>
  <c r="K406" i="27" s="1"/>
  <c r="J617" i="27"/>
  <c r="K617" i="27" s="1"/>
  <c r="J847" i="27"/>
  <c r="K847" i="27" s="1"/>
  <c r="J1072" i="27"/>
  <c r="K1072" i="27" s="1"/>
  <c r="J1291" i="27"/>
  <c r="K1291" i="27" s="1"/>
  <c r="J1497" i="27"/>
  <c r="K1497" i="27" s="1"/>
  <c r="J1741" i="27"/>
  <c r="K1741" i="27" s="1"/>
  <c r="J1924" i="27"/>
  <c r="K1924" i="27" s="1"/>
  <c r="J144" i="27"/>
  <c r="K144" i="27" s="1"/>
  <c r="J682" i="27"/>
  <c r="K682" i="27" s="1"/>
  <c r="J934" i="27"/>
  <c r="K934" i="27" s="1"/>
  <c r="J168" i="27"/>
  <c r="K168" i="27" s="1"/>
  <c r="J1339" i="27"/>
  <c r="K1339" i="27" s="1"/>
  <c r="J1600" i="27"/>
  <c r="K1600" i="27" s="1"/>
  <c r="J1827" i="27"/>
  <c r="K1827" i="27" s="1"/>
  <c r="J546" i="27"/>
  <c r="K546" i="27" s="1"/>
  <c r="J783" i="27"/>
  <c r="K783" i="27" s="1"/>
  <c r="J1023" i="27"/>
  <c r="K1023" i="27" s="1"/>
  <c r="J1224" i="27"/>
  <c r="K1224" i="27" s="1"/>
  <c r="J1437" i="27"/>
  <c r="K1437" i="27" s="1"/>
  <c r="J1686" i="27"/>
  <c r="K1686" i="27" s="1"/>
  <c r="J1951" i="27"/>
  <c r="K1951" i="27" s="1"/>
  <c r="J330" i="27"/>
  <c r="K330" i="27" s="1"/>
  <c r="J648" i="27"/>
  <c r="K648" i="27" s="1"/>
  <c r="J865" i="27"/>
  <c r="K865" i="27" s="1"/>
  <c r="J1109" i="27"/>
  <c r="K1109" i="27" s="1"/>
  <c r="J517" i="27"/>
  <c r="K517" i="27" s="1"/>
  <c r="J1531" i="27"/>
  <c r="K1531" i="27" s="1"/>
  <c r="J1808" i="27"/>
  <c r="K1808" i="27" s="1"/>
  <c r="J11" i="27"/>
  <c r="K11" i="27" s="1"/>
  <c r="J248" i="27"/>
  <c r="K248" i="27" s="1"/>
  <c r="J464" i="27"/>
  <c r="K464" i="27" s="1"/>
  <c r="J755" i="27"/>
  <c r="K755" i="27" s="1"/>
  <c r="J952" i="27"/>
  <c r="K952" i="27" s="1"/>
  <c r="J1159" i="27"/>
  <c r="K1159" i="27" s="1"/>
  <c r="J1379" i="27"/>
  <c r="K1379" i="27" s="1"/>
  <c r="J1629" i="27"/>
  <c r="K1629" i="27" s="1"/>
  <c r="J1855" i="27"/>
  <c r="K1855" i="27" s="1"/>
  <c r="J293" i="27"/>
  <c r="K293" i="27" s="1"/>
  <c r="J388" i="27"/>
  <c r="K388" i="27" s="1"/>
  <c r="J570" i="27"/>
  <c r="K570" i="27" s="1"/>
  <c r="J823" i="27"/>
  <c r="K823" i="27" s="1"/>
  <c r="J1053" i="27"/>
  <c r="K1053" i="27" s="1"/>
  <c r="J1260" i="27"/>
  <c r="K1260" i="27" s="1"/>
  <c r="J1452" i="27"/>
  <c r="K1452" i="27" s="1"/>
  <c r="J1718" i="27"/>
  <c r="K1718" i="27" s="1"/>
  <c r="J114" i="27"/>
  <c r="K114" i="27" s="1"/>
  <c r="J358" i="27"/>
  <c r="K358" i="27" s="1"/>
  <c r="J425" i="27"/>
  <c r="K425" i="27" s="1"/>
  <c r="J669" i="27"/>
  <c r="K669" i="27" s="1"/>
  <c r="J910" i="27"/>
  <c r="K910" i="27" s="1"/>
  <c r="J1142" i="27"/>
  <c r="K1142" i="27" s="1"/>
  <c r="J1315" i="27"/>
  <c r="K1315" i="27" s="1"/>
  <c r="J1548" i="27"/>
  <c r="K1548" i="27" s="1"/>
  <c r="J1776" i="27"/>
  <c r="K1776" i="27" s="1"/>
  <c r="J20" i="27"/>
  <c r="K20" i="27" s="1"/>
  <c r="J72" i="27"/>
  <c r="K72" i="27" s="1"/>
  <c r="J197" i="27"/>
  <c r="K197" i="27" s="1"/>
  <c r="J480" i="27"/>
  <c r="K480" i="27" s="1"/>
  <c r="J729" i="27"/>
  <c r="K729" i="27" s="1"/>
  <c r="J996" i="27"/>
  <c r="K996" i="27" s="1"/>
  <c r="J1200" i="27"/>
  <c r="K1200" i="27" s="1"/>
  <c r="J1414" i="27"/>
  <c r="K1414" i="27" s="1"/>
  <c r="J1662" i="27"/>
  <c r="K1662" i="27" s="1"/>
  <c r="J1901" i="27"/>
  <c r="K1901" i="27" s="1"/>
  <c r="J179" i="27"/>
  <c r="K179" i="27" s="1"/>
  <c r="J266" i="27"/>
  <c r="K266" i="27" s="1"/>
  <c r="J309" i="27"/>
  <c r="K309" i="27" s="1"/>
  <c r="J411" i="27"/>
  <c r="K411" i="27" s="1"/>
  <c r="J601" i="27"/>
  <c r="K601" i="27" s="1"/>
  <c r="J844" i="27"/>
  <c r="K844" i="27" s="1"/>
  <c r="J1086" i="27"/>
  <c r="K1086" i="27" s="1"/>
  <c r="J1290" i="27"/>
  <c r="K1290" i="27" s="1"/>
  <c r="J1503" i="27"/>
  <c r="K1503" i="27" s="1"/>
  <c r="J1749" i="27"/>
  <c r="K1749" i="27" s="1"/>
  <c r="J1931" i="27"/>
  <c r="K1931" i="27" s="1"/>
  <c r="J145" i="27"/>
  <c r="K145" i="27" s="1"/>
  <c r="J246" i="27"/>
  <c r="K246" i="27" s="1"/>
  <c r="J701" i="27"/>
  <c r="K701" i="27" s="1"/>
  <c r="J941" i="27"/>
  <c r="K941" i="27" s="1"/>
  <c r="J1347" i="27"/>
  <c r="K1347" i="27" s="1"/>
  <c r="J1590" i="27"/>
  <c r="K1590" i="27" s="1"/>
  <c r="J1848" i="27"/>
  <c r="K1848" i="27" s="1"/>
  <c r="J130" i="27"/>
  <c r="K130" i="27" s="1"/>
  <c r="J544" i="27"/>
  <c r="K544" i="27" s="1"/>
  <c r="J789" i="27"/>
  <c r="K789" i="27" s="1"/>
  <c r="J1020" i="27"/>
  <c r="K1020" i="27" s="1"/>
  <c r="J1221" i="27"/>
  <c r="K1221" i="27" s="1"/>
  <c r="J1434" i="27"/>
  <c r="K1434" i="27" s="1"/>
  <c r="J1684" i="27"/>
  <c r="K1684" i="27" s="1"/>
  <c r="J1948" i="27"/>
  <c r="K1948" i="27" s="1"/>
  <c r="J325" i="27"/>
  <c r="K325" i="27" s="1"/>
  <c r="J634" i="27"/>
  <c r="K634" i="27" s="1"/>
  <c r="J876" i="27"/>
  <c r="K876" i="27" s="1"/>
  <c r="J1107" i="27"/>
  <c r="K1107" i="27" s="1"/>
  <c r="J510" i="27"/>
  <c r="K510" i="27" s="1"/>
  <c r="J1529" i="27"/>
  <c r="K1529" i="27" s="1"/>
  <c r="J1805" i="27"/>
  <c r="K1805" i="27" s="1"/>
  <c r="J12" i="27"/>
  <c r="K12" i="27" s="1"/>
  <c r="J152" i="27"/>
  <c r="K152" i="27" s="1"/>
  <c r="J462" i="27"/>
  <c r="K462" i="27" s="1"/>
  <c r="J752" i="27"/>
  <c r="K752" i="27" s="1"/>
  <c r="J968" i="27"/>
  <c r="K968" i="27" s="1"/>
  <c r="J1175" i="27"/>
  <c r="K1175" i="27" s="1"/>
  <c r="J1376" i="27"/>
  <c r="K1376" i="27" s="1"/>
  <c r="J1614" i="27"/>
  <c r="K1614" i="27" s="1"/>
  <c r="J1865" i="27"/>
  <c r="K1865" i="27" s="1"/>
  <c r="J33" i="27"/>
  <c r="K33" i="27" s="1"/>
  <c r="J213" i="27"/>
  <c r="K213" i="27" s="1"/>
  <c r="J386" i="27"/>
  <c r="K386" i="27" s="1"/>
  <c r="J566" i="27"/>
  <c r="K566" i="27" s="1"/>
  <c r="J811" i="27"/>
  <c r="K811" i="27" s="1"/>
  <c r="J1050" i="27"/>
  <c r="K1050" i="27" s="1"/>
  <c r="J1241" i="27"/>
  <c r="K1241" i="27" s="1"/>
  <c r="J1466" i="27"/>
  <c r="K1466" i="27" s="1"/>
  <c r="J1715" i="27"/>
  <c r="K1715" i="27" s="1"/>
  <c r="J109" i="27"/>
  <c r="K109" i="27" s="1"/>
  <c r="J229" i="27"/>
  <c r="K229" i="27" s="1"/>
  <c r="J357" i="27"/>
  <c r="K357" i="27" s="1"/>
  <c r="J666" i="27"/>
  <c r="K666" i="27" s="1"/>
  <c r="J893" i="27"/>
  <c r="K893" i="27" s="1"/>
  <c r="J1127" i="27"/>
  <c r="K1127" i="27" s="1"/>
  <c r="J1312" i="27"/>
  <c r="K1312" i="27" s="1"/>
  <c r="J1543" i="27"/>
  <c r="K1543" i="27" s="1"/>
  <c r="J1773" i="27"/>
  <c r="K1773" i="27" s="1"/>
  <c r="J19" i="27"/>
  <c r="K19" i="27" s="1"/>
  <c r="J120" i="27"/>
  <c r="K120" i="27" s="1"/>
  <c r="J200" i="27"/>
  <c r="K200" i="27" s="1"/>
  <c r="J482" i="27"/>
  <c r="K482" i="27" s="1"/>
  <c r="J727" i="27"/>
  <c r="K727" i="27" s="1"/>
  <c r="J991" i="27"/>
  <c r="K991" i="27" s="1"/>
  <c r="J1197" i="27"/>
  <c r="K1197" i="27" s="1"/>
  <c r="J1411" i="27"/>
  <c r="K1411" i="27" s="1"/>
  <c r="J1643" i="27"/>
  <c r="K1643" i="27" s="1"/>
  <c r="J1883" i="27"/>
  <c r="K1883" i="27" s="1"/>
  <c r="J304" i="27"/>
  <c r="K304" i="27" s="1"/>
  <c r="J619" i="27"/>
  <c r="K619" i="27" s="1"/>
  <c r="J851" i="27"/>
  <c r="K851" i="27" s="1"/>
  <c r="J1079" i="27"/>
  <c r="K1079" i="27" s="1"/>
  <c r="J1286" i="27"/>
  <c r="K1286" i="27" s="1"/>
  <c r="J1490" i="27"/>
  <c r="K1490" i="27" s="1"/>
  <c r="J1746" i="27"/>
  <c r="K1746" i="27" s="1"/>
  <c r="J1928" i="27"/>
  <c r="K1928" i="27" s="1"/>
  <c r="J444" i="27"/>
  <c r="K444" i="27" s="1"/>
  <c r="J698" i="27"/>
  <c r="K698" i="27" s="1"/>
  <c r="J938" i="27"/>
  <c r="K938" i="27" s="1"/>
  <c r="J1344" i="27"/>
  <c r="K1344" i="27" s="1"/>
  <c r="J1605" i="27"/>
  <c r="K1605" i="27" s="1"/>
  <c r="J1847" i="27"/>
  <c r="K1847" i="27" s="1"/>
  <c r="J550" i="27"/>
  <c r="K550" i="27" s="1"/>
  <c r="J781" i="27"/>
  <c r="K781" i="27" s="1"/>
  <c r="J1026" i="27"/>
  <c r="K1026" i="27" s="1"/>
  <c r="J1229" i="27"/>
  <c r="K1229" i="27" s="1"/>
  <c r="J1440" i="27"/>
  <c r="K1440" i="27" s="1"/>
  <c r="J1690" i="27"/>
  <c r="K1690" i="27" s="1"/>
  <c r="J1942" i="27"/>
  <c r="K1942" i="27" s="1"/>
  <c r="J136" i="27"/>
  <c r="K136" i="27" s="1"/>
  <c r="J334" i="27"/>
  <c r="K334" i="27" s="1"/>
  <c r="J629" i="27"/>
  <c r="K629" i="27" s="1"/>
  <c r="J862" i="27"/>
  <c r="K862" i="27" s="1"/>
  <c r="J1114" i="27"/>
  <c r="K1114" i="27" s="1"/>
  <c r="J525" i="27"/>
  <c r="K525" i="27" s="1"/>
  <c r="J1522" i="27"/>
  <c r="K1522" i="27" s="1"/>
  <c r="J1790" i="27"/>
  <c r="K1790" i="27" s="1"/>
  <c r="J252" i="27"/>
  <c r="K252" i="27" s="1"/>
  <c r="J468" i="27"/>
  <c r="K468" i="27" s="1"/>
  <c r="J759" i="27"/>
  <c r="K759" i="27" s="1"/>
  <c r="J973" i="27"/>
  <c r="K973" i="27" s="1"/>
  <c r="J1158" i="27"/>
  <c r="K1158" i="27" s="1"/>
  <c r="J1384" i="27"/>
  <c r="K1384" i="27" s="1"/>
  <c r="J1634" i="27"/>
  <c r="K1634" i="27" s="1"/>
  <c r="J1874" i="27"/>
  <c r="K1874" i="27" s="1"/>
  <c r="J4" i="25"/>
  <c r="L4" i="25"/>
  <c r="K4" i="25"/>
  <c r="C134" i="25"/>
  <c r="C77" i="25"/>
  <c r="J77" i="25" s="1"/>
  <c r="C88" i="25"/>
  <c r="I77" i="25" l="1"/>
  <c r="K77" i="25"/>
  <c r="G95" i="25"/>
  <c r="G9" i="25"/>
  <c r="G137" i="25"/>
  <c r="G15" i="25"/>
  <c r="G44" i="25"/>
  <c r="G135" i="25"/>
  <c r="G26" i="25"/>
  <c r="G136" i="25"/>
  <c r="G127" i="25"/>
  <c r="I88" i="25"/>
  <c r="J88" i="25"/>
  <c r="K88" i="25"/>
  <c r="L88" i="25"/>
  <c r="I134" i="25"/>
  <c r="J134" i="25"/>
  <c r="L134" i="25"/>
  <c r="K134" i="25"/>
  <c r="G4" i="25"/>
  <c r="C63" i="25"/>
  <c r="G77" i="25" l="1"/>
  <c r="G134" i="25"/>
  <c r="K63" i="25"/>
  <c r="I63" i="25"/>
  <c r="L63" i="25"/>
  <c r="J63" i="25"/>
  <c r="G88" i="25"/>
  <c r="C5" i="25"/>
  <c r="C6" i="25"/>
  <c r="C7" i="25"/>
  <c r="C8" i="25"/>
  <c r="C10" i="25"/>
  <c r="C11" i="25"/>
  <c r="C12" i="25"/>
  <c r="C13" i="25"/>
  <c r="C14" i="25"/>
  <c r="C16" i="25"/>
  <c r="C17" i="25"/>
  <c r="C18" i="25"/>
  <c r="C19" i="25"/>
  <c r="C20" i="25"/>
  <c r="C21" i="25"/>
  <c r="C22" i="25"/>
  <c r="C23" i="25"/>
  <c r="C24" i="25"/>
  <c r="C25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8" i="25"/>
  <c r="C79" i="25"/>
  <c r="C80" i="25"/>
  <c r="C81" i="25"/>
  <c r="C82" i="25"/>
  <c r="C83" i="25"/>
  <c r="C84" i="25"/>
  <c r="C85" i="25"/>
  <c r="C86" i="25"/>
  <c r="C87" i="25"/>
  <c r="C89" i="25"/>
  <c r="C90" i="25"/>
  <c r="C91" i="25"/>
  <c r="C92" i="25"/>
  <c r="C93" i="25"/>
  <c r="C94" i="25"/>
  <c r="C96" i="25"/>
  <c r="C97" i="25"/>
  <c r="C98" i="25"/>
  <c r="C99" i="25"/>
  <c r="C100" i="25"/>
  <c r="C101" i="25"/>
  <c r="C102" i="25"/>
  <c r="C103" i="25"/>
  <c r="C104" i="25"/>
  <c r="C105" i="25"/>
  <c r="C106" i="25"/>
  <c r="C107" i="25"/>
  <c r="C108" i="25"/>
  <c r="C109" i="25"/>
  <c r="C110" i="25"/>
  <c r="C111" i="25"/>
  <c r="C112" i="25"/>
  <c r="C113" i="25"/>
  <c r="C114" i="25"/>
  <c r="C115" i="25"/>
  <c r="C116" i="25"/>
  <c r="C117" i="25"/>
  <c r="C118" i="25"/>
  <c r="C119" i="25"/>
  <c r="C120" i="25"/>
  <c r="C121" i="25"/>
  <c r="C122" i="25"/>
  <c r="C123" i="25"/>
  <c r="C124" i="25"/>
  <c r="C125" i="25"/>
  <c r="C126" i="25"/>
  <c r="C128" i="25"/>
  <c r="C129" i="25"/>
  <c r="C130" i="25"/>
  <c r="C131" i="25"/>
  <c r="C132" i="25"/>
  <c r="C133" i="25"/>
  <c r="I73" i="25" l="1"/>
  <c r="K73" i="25"/>
  <c r="L73" i="25"/>
  <c r="J73" i="25"/>
  <c r="J76" i="25"/>
  <c r="K76" i="25"/>
  <c r="I76" i="25"/>
  <c r="L76" i="25"/>
  <c r="J75" i="25"/>
  <c r="K75" i="25"/>
  <c r="I75" i="25"/>
  <c r="L75" i="25"/>
  <c r="K74" i="25"/>
  <c r="J74" i="25"/>
  <c r="L74" i="25"/>
  <c r="I74" i="25"/>
  <c r="G74" i="25" s="1"/>
  <c r="J72" i="25"/>
  <c r="I72" i="25"/>
  <c r="K72" i="25"/>
  <c r="L72" i="25"/>
  <c r="I71" i="25"/>
  <c r="K71" i="25"/>
  <c r="L71" i="25"/>
  <c r="J71" i="25"/>
  <c r="I132" i="25"/>
  <c r="J132" i="25"/>
  <c r="K132" i="25"/>
  <c r="L132" i="25"/>
  <c r="J123" i="25"/>
  <c r="K123" i="25"/>
  <c r="L123" i="25"/>
  <c r="I123" i="25"/>
  <c r="J115" i="25"/>
  <c r="I115" i="25"/>
  <c r="K115" i="25"/>
  <c r="L115" i="25"/>
  <c r="L107" i="25"/>
  <c r="I107" i="25"/>
  <c r="J107" i="25"/>
  <c r="K107" i="25"/>
  <c r="K99" i="25"/>
  <c r="L99" i="25"/>
  <c r="I99" i="25"/>
  <c r="J99" i="25"/>
  <c r="I90" i="25"/>
  <c r="J90" i="25"/>
  <c r="K90" i="25"/>
  <c r="L90" i="25"/>
  <c r="J81" i="25"/>
  <c r="K81" i="25"/>
  <c r="L81" i="25"/>
  <c r="I81" i="25"/>
  <c r="I64" i="25"/>
  <c r="J64" i="25"/>
  <c r="K64" i="25"/>
  <c r="L64" i="25"/>
  <c r="L55" i="25"/>
  <c r="I55" i="25"/>
  <c r="J55" i="25"/>
  <c r="K55" i="25"/>
  <c r="I47" i="25"/>
  <c r="J47" i="25"/>
  <c r="K47" i="25"/>
  <c r="L47" i="25"/>
  <c r="K38" i="25"/>
  <c r="L38" i="25"/>
  <c r="J38" i="25"/>
  <c r="I38" i="25"/>
  <c r="J30" i="25"/>
  <c r="K30" i="25"/>
  <c r="L30" i="25"/>
  <c r="I30" i="25"/>
  <c r="L21" i="25"/>
  <c r="I21" i="25"/>
  <c r="J21" i="25"/>
  <c r="K21" i="25"/>
  <c r="K12" i="25"/>
  <c r="L12" i="25"/>
  <c r="J12" i="25"/>
  <c r="I12" i="25"/>
  <c r="L131" i="25"/>
  <c r="J131" i="25"/>
  <c r="K131" i="25"/>
  <c r="I131" i="25"/>
  <c r="I122" i="25"/>
  <c r="K122" i="25"/>
  <c r="J122" i="25"/>
  <c r="L122" i="25"/>
  <c r="I114" i="25"/>
  <c r="J114" i="25"/>
  <c r="L114" i="25"/>
  <c r="K114" i="25"/>
  <c r="I106" i="25"/>
  <c r="K106" i="25"/>
  <c r="L106" i="25"/>
  <c r="J106" i="25"/>
  <c r="K98" i="25"/>
  <c r="I98" i="25"/>
  <c r="J98" i="25"/>
  <c r="L98" i="25"/>
  <c r="K89" i="25"/>
  <c r="L89" i="25"/>
  <c r="I89" i="25"/>
  <c r="J89" i="25"/>
  <c r="J80" i="25"/>
  <c r="I80" i="25"/>
  <c r="K80" i="25"/>
  <c r="L80" i="25"/>
  <c r="I62" i="25"/>
  <c r="J62" i="25"/>
  <c r="K62" i="25"/>
  <c r="L62" i="25"/>
  <c r="J54" i="25"/>
  <c r="I54" i="25"/>
  <c r="K54" i="25"/>
  <c r="L54" i="25"/>
  <c r="K46" i="25"/>
  <c r="I46" i="25"/>
  <c r="J46" i="25"/>
  <c r="L46" i="25"/>
  <c r="K37" i="25"/>
  <c r="I37" i="25"/>
  <c r="J37" i="25"/>
  <c r="L37" i="25"/>
  <c r="I29" i="25"/>
  <c r="J29" i="25"/>
  <c r="K29" i="25"/>
  <c r="L29" i="25"/>
  <c r="I20" i="25"/>
  <c r="J20" i="25"/>
  <c r="L20" i="25"/>
  <c r="K20" i="25"/>
  <c r="I11" i="25"/>
  <c r="K11" i="25"/>
  <c r="L11" i="25"/>
  <c r="J11" i="25"/>
  <c r="K130" i="25"/>
  <c r="I130" i="25"/>
  <c r="J130" i="25"/>
  <c r="L130" i="25"/>
  <c r="K121" i="25"/>
  <c r="J121" i="25"/>
  <c r="L121" i="25"/>
  <c r="I121" i="25"/>
  <c r="K113" i="25"/>
  <c r="L113" i="25"/>
  <c r="J113" i="25"/>
  <c r="I113" i="25"/>
  <c r="I105" i="25"/>
  <c r="J105" i="25"/>
  <c r="K105" i="25"/>
  <c r="L105" i="25"/>
  <c r="I97" i="25"/>
  <c r="J97" i="25"/>
  <c r="K97" i="25"/>
  <c r="L97" i="25"/>
  <c r="I87" i="25"/>
  <c r="K87" i="25"/>
  <c r="J87" i="25"/>
  <c r="L87" i="25"/>
  <c r="K79" i="25"/>
  <c r="L79" i="25"/>
  <c r="I79" i="25"/>
  <c r="J79" i="25"/>
  <c r="L70" i="25"/>
  <c r="K70" i="25"/>
  <c r="I70" i="25"/>
  <c r="J70" i="25"/>
  <c r="I61" i="25"/>
  <c r="L61" i="25"/>
  <c r="J61" i="25"/>
  <c r="K61" i="25"/>
  <c r="I53" i="25"/>
  <c r="J53" i="25"/>
  <c r="K53" i="25"/>
  <c r="L53" i="25"/>
  <c r="I45" i="25"/>
  <c r="J45" i="25"/>
  <c r="K45" i="25"/>
  <c r="L45" i="25"/>
  <c r="I36" i="25"/>
  <c r="J36" i="25"/>
  <c r="K36" i="25"/>
  <c r="L36" i="25"/>
  <c r="J28" i="25"/>
  <c r="L28" i="25"/>
  <c r="I28" i="25"/>
  <c r="K28" i="25"/>
  <c r="I19" i="25"/>
  <c r="J19" i="25"/>
  <c r="K19" i="25"/>
  <c r="L19" i="25"/>
  <c r="I10" i="25"/>
  <c r="J10" i="25"/>
  <c r="K10" i="25"/>
  <c r="L10" i="25"/>
  <c r="I129" i="25"/>
  <c r="J129" i="25"/>
  <c r="K129" i="25"/>
  <c r="L129" i="25"/>
  <c r="I120" i="25"/>
  <c r="J120" i="25"/>
  <c r="K120" i="25"/>
  <c r="L120" i="25"/>
  <c r="J112" i="25"/>
  <c r="I112" i="25"/>
  <c r="L112" i="25"/>
  <c r="K112" i="25"/>
  <c r="L104" i="25"/>
  <c r="K104" i="25"/>
  <c r="J104" i="25"/>
  <c r="I104" i="25"/>
  <c r="I96" i="25"/>
  <c r="J96" i="25"/>
  <c r="K96" i="25"/>
  <c r="L96" i="25"/>
  <c r="J86" i="25"/>
  <c r="I86" i="25"/>
  <c r="K86" i="25"/>
  <c r="L86" i="25"/>
  <c r="L78" i="25"/>
  <c r="I78" i="25"/>
  <c r="J78" i="25"/>
  <c r="K78" i="25"/>
  <c r="L69" i="25"/>
  <c r="I69" i="25"/>
  <c r="J69" i="25"/>
  <c r="K69" i="25"/>
  <c r="K60" i="25"/>
  <c r="L60" i="25"/>
  <c r="J60" i="25"/>
  <c r="I60" i="25"/>
  <c r="L52" i="25"/>
  <c r="I52" i="25"/>
  <c r="J52" i="25"/>
  <c r="K52" i="25"/>
  <c r="K43" i="25"/>
  <c r="J43" i="25"/>
  <c r="L43" i="25"/>
  <c r="I43" i="25"/>
  <c r="J35" i="25"/>
  <c r="K35" i="25"/>
  <c r="L35" i="25"/>
  <c r="I35" i="25"/>
  <c r="I27" i="25"/>
  <c r="J27" i="25"/>
  <c r="K27" i="25"/>
  <c r="L27" i="25"/>
  <c r="K18" i="25"/>
  <c r="L18" i="25"/>
  <c r="I18" i="25"/>
  <c r="J18" i="25"/>
  <c r="I8" i="25"/>
  <c r="K8" i="25"/>
  <c r="L8" i="25"/>
  <c r="J8" i="25"/>
  <c r="J128" i="25"/>
  <c r="K128" i="25"/>
  <c r="L128" i="25"/>
  <c r="I128" i="25"/>
  <c r="J119" i="25"/>
  <c r="I119" i="25"/>
  <c r="K119" i="25"/>
  <c r="L119" i="25"/>
  <c r="L111" i="25"/>
  <c r="J111" i="25"/>
  <c r="K111" i="25"/>
  <c r="I111" i="25"/>
  <c r="I103" i="25"/>
  <c r="J103" i="25"/>
  <c r="K103" i="25"/>
  <c r="L103" i="25"/>
  <c r="J94" i="25"/>
  <c r="K94" i="25"/>
  <c r="L94" i="25"/>
  <c r="I94" i="25"/>
  <c r="I85" i="25"/>
  <c r="K85" i="25"/>
  <c r="J85" i="25"/>
  <c r="L85" i="25"/>
  <c r="I68" i="25"/>
  <c r="J68" i="25"/>
  <c r="K68" i="25"/>
  <c r="L68" i="25"/>
  <c r="I59" i="25"/>
  <c r="J59" i="25"/>
  <c r="K59" i="25"/>
  <c r="L59" i="25"/>
  <c r="I51" i="25"/>
  <c r="K51" i="25"/>
  <c r="J51" i="25"/>
  <c r="L51" i="25"/>
  <c r="I42" i="25"/>
  <c r="L42" i="25"/>
  <c r="J42" i="25"/>
  <c r="K42" i="25"/>
  <c r="J34" i="25"/>
  <c r="L34" i="25"/>
  <c r="I34" i="25"/>
  <c r="K34" i="25"/>
  <c r="J25" i="25"/>
  <c r="K25" i="25"/>
  <c r="L25" i="25"/>
  <c r="I25" i="25"/>
  <c r="I17" i="25"/>
  <c r="J17" i="25"/>
  <c r="L17" i="25"/>
  <c r="K17" i="25"/>
  <c r="I7" i="25"/>
  <c r="K7" i="25"/>
  <c r="L7" i="25"/>
  <c r="J7" i="25"/>
  <c r="K126" i="25"/>
  <c r="L126" i="25"/>
  <c r="I126" i="25"/>
  <c r="J126" i="25"/>
  <c r="J118" i="25"/>
  <c r="K118" i="25"/>
  <c r="L118" i="25"/>
  <c r="I118" i="25"/>
  <c r="L110" i="25"/>
  <c r="I110" i="25"/>
  <c r="J110" i="25"/>
  <c r="K110" i="25"/>
  <c r="I102" i="25"/>
  <c r="J102" i="25"/>
  <c r="K102" i="25"/>
  <c r="L102" i="25"/>
  <c r="I93" i="25"/>
  <c r="J93" i="25"/>
  <c r="K93" i="25"/>
  <c r="L93" i="25"/>
  <c r="L84" i="25"/>
  <c r="I84" i="25"/>
  <c r="K84" i="25"/>
  <c r="J84" i="25"/>
  <c r="J67" i="25"/>
  <c r="K67" i="25"/>
  <c r="L67" i="25"/>
  <c r="I67" i="25"/>
  <c r="J58" i="25"/>
  <c r="I58" i="25"/>
  <c r="K58" i="25"/>
  <c r="L58" i="25"/>
  <c r="J50" i="25"/>
  <c r="K50" i="25"/>
  <c r="L50" i="25"/>
  <c r="I50" i="25"/>
  <c r="I41" i="25"/>
  <c r="J41" i="25"/>
  <c r="K41" i="25"/>
  <c r="L41" i="25"/>
  <c r="L33" i="25"/>
  <c r="I33" i="25"/>
  <c r="J33" i="25"/>
  <c r="K33" i="25"/>
  <c r="L24" i="25"/>
  <c r="K24" i="25"/>
  <c r="I24" i="25"/>
  <c r="J24" i="25"/>
  <c r="I16" i="25"/>
  <c r="J16" i="25"/>
  <c r="K16" i="25"/>
  <c r="L16" i="25"/>
  <c r="J6" i="25"/>
  <c r="K6" i="25"/>
  <c r="L6" i="25"/>
  <c r="I6" i="25"/>
  <c r="I125" i="25"/>
  <c r="J125" i="25"/>
  <c r="K125" i="25"/>
  <c r="L125" i="25"/>
  <c r="J109" i="25"/>
  <c r="I109" i="25"/>
  <c r="K109" i="25"/>
  <c r="L109" i="25"/>
  <c r="K92" i="25"/>
  <c r="I92" i="25"/>
  <c r="J92" i="25"/>
  <c r="L92" i="25"/>
  <c r="K57" i="25"/>
  <c r="J57" i="25"/>
  <c r="L57" i="25"/>
  <c r="I57" i="25"/>
  <c r="K40" i="25"/>
  <c r="I40" i="25"/>
  <c r="J40" i="25"/>
  <c r="L40" i="25"/>
  <c r="I23" i="25"/>
  <c r="J23" i="25"/>
  <c r="L23" i="25"/>
  <c r="K23" i="25"/>
  <c r="I14" i="25"/>
  <c r="K14" i="25"/>
  <c r="L14" i="25"/>
  <c r="J14" i="25"/>
  <c r="L133" i="25"/>
  <c r="K133" i="25"/>
  <c r="J133" i="25"/>
  <c r="I133" i="25"/>
  <c r="I116" i="25"/>
  <c r="L116" i="25"/>
  <c r="J116" i="25"/>
  <c r="K116" i="25"/>
  <c r="I100" i="25"/>
  <c r="J100" i="25"/>
  <c r="K100" i="25"/>
  <c r="L100" i="25"/>
  <c r="I82" i="25"/>
  <c r="J82" i="25"/>
  <c r="K82" i="25"/>
  <c r="L82" i="25"/>
  <c r="I65" i="25"/>
  <c r="L65" i="25"/>
  <c r="J65" i="25"/>
  <c r="K65" i="25"/>
  <c r="I48" i="25"/>
  <c r="L48" i="25"/>
  <c r="J48" i="25"/>
  <c r="K48" i="25"/>
  <c r="I39" i="25"/>
  <c r="J39" i="25"/>
  <c r="K39" i="25"/>
  <c r="L39" i="25"/>
  <c r="J31" i="25"/>
  <c r="I31" i="25"/>
  <c r="K31" i="25"/>
  <c r="L31" i="25"/>
  <c r="I13" i="25"/>
  <c r="J13" i="25"/>
  <c r="K13" i="25"/>
  <c r="L13" i="25"/>
  <c r="I117" i="25"/>
  <c r="J117" i="25"/>
  <c r="K117" i="25"/>
  <c r="L117" i="25"/>
  <c r="L101" i="25"/>
  <c r="J101" i="25"/>
  <c r="K101" i="25"/>
  <c r="I101" i="25"/>
  <c r="J83" i="25"/>
  <c r="I83" i="25"/>
  <c r="K83" i="25"/>
  <c r="L83" i="25"/>
  <c r="K66" i="25"/>
  <c r="I66" i="25"/>
  <c r="J66" i="25"/>
  <c r="L66" i="25"/>
  <c r="L49" i="25"/>
  <c r="I49" i="25"/>
  <c r="J49" i="25"/>
  <c r="K49" i="25"/>
  <c r="I32" i="25"/>
  <c r="J32" i="25"/>
  <c r="K32" i="25"/>
  <c r="L32" i="25"/>
  <c r="I5" i="25"/>
  <c r="K5" i="25"/>
  <c r="L5" i="25"/>
  <c r="J5" i="25"/>
  <c r="K124" i="25"/>
  <c r="I124" i="25"/>
  <c r="L124" i="25"/>
  <c r="J124" i="25"/>
  <c r="J108" i="25"/>
  <c r="K108" i="25"/>
  <c r="L108" i="25"/>
  <c r="I108" i="25"/>
  <c r="I91" i="25"/>
  <c r="J91" i="25"/>
  <c r="K91" i="25"/>
  <c r="L91" i="25"/>
  <c r="I56" i="25"/>
  <c r="J56" i="25"/>
  <c r="K56" i="25"/>
  <c r="L56" i="25"/>
  <c r="I22" i="25"/>
  <c r="J22" i="25"/>
  <c r="K22" i="25"/>
  <c r="L22" i="25"/>
  <c r="G63" i="25"/>
  <c r="G76" i="25" l="1"/>
  <c r="G71" i="25"/>
  <c r="G75" i="25"/>
  <c r="G72" i="25"/>
  <c r="G73" i="25"/>
  <c r="G23" i="25"/>
  <c r="G125" i="25"/>
  <c r="G16" i="25"/>
  <c r="G102" i="25"/>
  <c r="G7" i="25"/>
  <c r="G42" i="25"/>
  <c r="G59" i="25"/>
  <c r="G120" i="25"/>
  <c r="G10" i="25"/>
  <c r="G45" i="25"/>
  <c r="G61" i="25"/>
  <c r="G97" i="25"/>
  <c r="G108" i="25"/>
  <c r="G43" i="25"/>
  <c r="G60" i="25"/>
  <c r="G121" i="25"/>
  <c r="G131" i="25"/>
  <c r="G38" i="25"/>
  <c r="G123" i="25"/>
  <c r="G133" i="25"/>
  <c r="G101" i="25"/>
  <c r="G99" i="25"/>
  <c r="G20" i="25"/>
  <c r="G106" i="25"/>
  <c r="G122" i="25"/>
  <c r="G24" i="25"/>
  <c r="G126" i="25"/>
  <c r="G34" i="25"/>
  <c r="G70" i="25"/>
  <c r="G6" i="25"/>
  <c r="G49" i="25"/>
  <c r="G40" i="25"/>
  <c r="G110" i="25"/>
  <c r="G119" i="25"/>
  <c r="G57" i="25"/>
  <c r="G50" i="25"/>
  <c r="G67" i="25"/>
  <c r="G118" i="25"/>
  <c r="G25" i="25"/>
  <c r="G94" i="25"/>
  <c r="G111" i="25"/>
  <c r="G128" i="25"/>
  <c r="G35" i="25"/>
  <c r="G104" i="25"/>
  <c r="G113" i="25"/>
  <c r="G54" i="25"/>
  <c r="G12" i="25"/>
  <c r="G30" i="25"/>
  <c r="G81" i="25"/>
  <c r="G46" i="25"/>
  <c r="G80" i="25"/>
  <c r="G55" i="25"/>
  <c r="G22" i="25"/>
  <c r="G5" i="25"/>
  <c r="G117" i="25"/>
  <c r="G82" i="25"/>
  <c r="G103" i="25"/>
  <c r="G8" i="25"/>
  <c r="G36" i="25"/>
  <c r="G105" i="25"/>
  <c r="G29" i="25"/>
  <c r="G18" i="25"/>
  <c r="G28" i="25"/>
  <c r="G79" i="25"/>
  <c r="G89" i="25"/>
  <c r="G31" i="25"/>
  <c r="G109" i="25"/>
  <c r="G58" i="25"/>
  <c r="G112" i="25"/>
  <c r="G116" i="25"/>
  <c r="G51" i="25"/>
  <c r="G85" i="25"/>
  <c r="G27" i="25"/>
  <c r="G129" i="25"/>
  <c r="G53" i="25"/>
  <c r="G87" i="25"/>
  <c r="G11" i="25"/>
  <c r="G62" i="25"/>
  <c r="G114" i="25"/>
  <c r="G90" i="25"/>
  <c r="G124" i="25"/>
  <c r="G66" i="25"/>
  <c r="G92" i="25"/>
  <c r="G33" i="25"/>
  <c r="G84" i="25"/>
  <c r="G52" i="25"/>
  <c r="G69" i="25"/>
  <c r="G86" i="25"/>
  <c r="G130" i="25"/>
  <c r="G37" i="25"/>
  <c r="G115" i="25"/>
  <c r="G83" i="25"/>
  <c r="G78" i="25"/>
  <c r="G98" i="25"/>
  <c r="G21" i="25"/>
  <c r="G107" i="25"/>
  <c r="G48" i="25"/>
  <c r="G14" i="25"/>
  <c r="G41" i="25"/>
  <c r="G93" i="25"/>
  <c r="G17" i="25"/>
  <c r="G68" i="25"/>
  <c r="G96" i="25"/>
  <c r="G19" i="25"/>
  <c r="G56" i="25"/>
  <c r="G91" i="25"/>
  <c r="G32" i="25"/>
  <c r="G13" i="25"/>
  <c r="G39" i="25"/>
  <c r="G65" i="25"/>
  <c r="G100" i="25"/>
  <c r="G47" i="25"/>
  <c r="G64" i="25"/>
  <c r="G132" i="25"/>
</calcChain>
</file>

<file path=xl/sharedStrings.xml><?xml version="1.0" encoding="utf-8"?>
<sst xmlns="http://schemas.openxmlformats.org/spreadsheetml/2006/main" count="15703" uniqueCount="397">
  <si>
    <t>RECURVE</t>
  </si>
  <si>
    <t>18+</t>
  </si>
  <si>
    <t>17-13</t>
  </si>
  <si>
    <t>SCORE</t>
  </si>
  <si>
    <t>12-10</t>
  </si>
  <si>
    <t>Polar</t>
  </si>
  <si>
    <t>Renee</t>
  </si>
  <si>
    <t>Brett</t>
  </si>
  <si>
    <t>Clayton</t>
  </si>
  <si>
    <t>TOTAL</t>
  </si>
  <si>
    <t>F</t>
  </si>
  <si>
    <t>Richie</t>
  </si>
  <si>
    <t>Jason</t>
  </si>
  <si>
    <t>Hamish</t>
  </si>
  <si>
    <t>Denique</t>
  </si>
  <si>
    <t>Ryan</t>
  </si>
  <si>
    <t>Sean</t>
  </si>
  <si>
    <t>Janine</t>
  </si>
  <si>
    <t>Callum</t>
  </si>
  <si>
    <t>Jasmin</t>
  </si>
  <si>
    <t>Fitta</t>
  </si>
  <si>
    <t>Gary</t>
  </si>
  <si>
    <t>Damian</t>
  </si>
  <si>
    <t>Shonna</t>
  </si>
  <si>
    <t>Brodie</t>
  </si>
  <si>
    <t>Keeley</t>
  </si>
  <si>
    <t>Jeff</t>
  </si>
  <si>
    <t>Hayley</t>
  </si>
  <si>
    <t>Tim</t>
  </si>
  <si>
    <t>Ben</t>
  </si>
  <si>
    <t>Tazzie</t>
  </si>
  <si>
    <t>Bert</t>
  </si>
  <si>
    <t>DATE</t>
  </si>
  <si>
    <t>Christine</t>
  </si>
  <si>
    <t>Emma</t>
  </si>
  <si>
    <t>Danny</t>
  </si>
  <si>
    <t>Dale</t>
  </si>
  <si>
    <t>Jacob</t>
  </si>
  <si>
    <t>Patrick</t>
  </si>
  <si>
    <t>Brad</t>
  </si>
  <si>
    <t>Greg</t>
  </si>
  <si>
    <t>Samuel</t>
  </si>
  <si>
    <t>Jack</t>
  </si>
  <si>
    <t>Chris</t>
  </si>
  <si>
    <t>Paul</t>
  </si>
  <si>
    <t>Connor</t>
  </si>
  <si>
    <t>Dylan</t>
  </si>
  <si>
    <t>Cameron</t>
  </si>
  <si>
    <t>Matthew</t>
  </si>
  <si>
    <t>Daniel</t>
  </si>
  <si>
    <t>Shae</t>
  </si>
  <si>
    <t>Megan</t>
  </si>
  <si>
    <t>Stan</t>
  </si>
  <si>
    <t>Shane</t>
  </si>
  <si>
    <t>Phil</t>
  </si>
  <si>
    <t>Don</t>
  </si>
  <si>
    <t>Carter</t>
  </si>
  <si>
    <t>Jesse</t>
  </si>
  <si>
    <t>Tom</t>
  </si>
  <si>
    <t>Lachlan</t>
  </si>
  <si>
    <t>James</t>
  </si>
  <si>
    <t>Michael</t>
  </si>
  <si>
    <t>Thomas</t>
  </si>
  <si>
    <t>Ian</t>
  </si>
  <si>
    <t>Emily</t>
  </si>
  <si>
    <t>Mick</t>
  </si>
  <si>
    <t>Troy</t>
  </si>
  <si>
    <t>Sam</t>
  </si>
  <si>
    <t>Damon</t>
  </si>
  <si>
    <t>Jed</t>
  </si>
  <si>
    <t>Andrew</t>
  </si>
  <si>
    <t>Will</t>
  </si>
  <si>
    <t>Aiden</t>
  </si>
  <si>
    <t>Jock</t>
  </si>
  <si>
    <t>Gavin</t>
  </si>
  <si>
    <t>Jo</t>
  </si>
  <si>
    <t>Riley</t>
  </si>
  <si>
    <t>Neil</t>
  </si>
  <si>
    <t>Donna</t>
  </si>
  <si>
    <t>Kel</t>
  </si>
  <si>
    <t>Josh</t>
  </si>
  <si>
    <t>Graeme</t>
  </si>
  <si>
    <t>Jess</t>
  </si>
  <si>
    <t>Lincoln</t>
  </si>
  <si>
    <t>Jasmine</t>
  </si>
  <si>
    <t>Rhian</t>
  </si>
  <si>
    <t>Adam</t>
  </si>
  <si>
    <t>John</t>
  </si>
  <si>
    <t>Trent</t>
  </si>
  <si>
    <t>Mark</t>
  </si>
  <si>
    <t>Darren</t>
  </si>
  <si>
    <t>Jane</t>
  </si>
  <si>
    <t>Matt</t>
  </si>
  <si>
    <t>Shannon</t>
  </si>
  <si>
    <t>Simon</t>
  </si>
  <si>
    <t>Alex</t>
  </si>
  <si>
    <t>Graham</t>
  </si>
  <si>
    <t>Tori</t>
  </si>
  <si>
    <t>Luke</t>
  </si>
  <si>
    <t>Rhys</t>
  </si>
  <si>
    <t>Jackson</t>
  </si>
  <si>
    <t>Joshua</t>
  </si>
  <si>
    <t>Nik</t>
  </si>
  <si>
    <t>M</t>
  </si>
  <si>
    <t>Gordon</t>
  </si>
  <si>
    <t>Alan</t>
  </si>
  <si>
    <t>Dave</t>
  </si>
  <si>
    <t>Charlotte</t>
  </si>
  <si>
    <t>Peter</t>
  </si>
  <si>
    <t>Darryn</t>
  </si>
  <si>
    <t>Darryl</t>
  </si>
  <si>
    <t>Keiran</t>
  </si>
  <si>
    <t>Nathan</t>
  </si>
  <si>
    <t>BOW</t>
  </si>
  <si>
    <t>COMP SIGHT</t>
  </si>
  <si>
    <t>BARE BOW</t>
  </si>
  <si>
    <t>Geneo</t>
  </si>
  <si>
    <t>Amber</t>
  </si>
  <si>
    <t>FAMILY SURNAME</t>
  </si>
  <si>
    <t>Rowdy</t>
  </si>
  <si>
    <t>PREFERRED NAME</t>
  </si>
  <si>
    <t xml:space="preserve">AGE </t>
  </si>
  <si>
    <t>GENDER</t>
  </si>
  <si>
    <t>POTTER</t>
  </si>
  <si>
    <t>OVEREND</t>
  </si>
  <si>
    <t>DIGHTON</t>
  </si>
  <si>
    <t>BURRELL</t>
  </si>
  <si>
    <t>EDMONDS</t>
  </si>
  <si>
    <t>THOMOPSON</t>
  </si>
  <si>
    <t>LYNCH</t>
  </si>
  <si>
    <t>RUSS</t>
  </si>
  <si>
    <t>MATTSON</t>
  </si>
  <si>
    <t>ARGENT</t>
  </si>
  <si>
    <t>WHEELER</t>
  </si>
  <si>
    <t>KNIGHT</t>
  </si>
  <si>
    <t>MANNERS</t>
  </si>
  <si>
    <t>MCCALLUM</t>
  </si>
  <si>
    <t>WARREN</t>
  </si>
  <si>
    <t>STEWART</t>
  </si>
  <si>
    <t>CONNOR</t>
  </si>
  <si>
    <t>NEWBERY</t>
  </si>
  <si>
    <t>MILNE</t>
  </si>
  <si>
    <t>VAN KEULE</t>
  </si>
  <si>
    <t>WRIGHT</t>
  </si>
  <si>
    <t>GREENING</t>
  </si>
  <si>
    <t>BAILEY</t>
  </si>
  <si>
    <t>MAC GREGOR</t>
  </si>
  <si>
    <t>TULARI</t>
  </si>
  <si>
    <t>BOYCE-BACON</t>
  </si>
  <si>
    <t>ALBERS</t>
  </si>
  <si>
    <t>PAYNE</t>
  </si>
  <si>
    <t>O'CONNOR</t>
  </si>
  <si>
    <t>COOLING</t>
  </si>
  <si>
    <t>LINKLATER</t>
  </si>
  <si>
    <t>MUFALE</t>
  </si>
  <si>
    <t>D'ALESSANDRO</t>
  </si>
  <si>
    <t>HOLMES</t>
  </si>
  <si>
    <t>PARKYN</t>
  </si>
  <si>
    <t>THACKERAY</t>
  </si>
  <si>
    <t>TESARIK</t>
  </si>
  <si>
    <t>JOHNSTON</t>
  </si>
  <si>
    <t>DAVIES</t>
  </si>
  <si>
    <t>Santo</t>
  </si>
  <si>
    <t>HILTON</t>
  </si>
  <si>
    <t>MCINTYRE</t>
  </si>
  <si>
    <t>CUMIELEWSKI</t>
  </si>
  <si>
    <t>DWYER</t>
  </si>
  <si>
    <t>CRAIG</t>
  </si>
  <si>
    <t>Arwen</t>
  </si>
  <si>
    <t>FLEAY</t>
  </si>
  <si>
    <t>MILLER</t>
  </si>
  <si>
    <t>NOORDHUIS</t>
  </si>
  <si>
    <t>CORDINA</t>
  </si>
  <si>
    <t>VINER</t>
  </si>
  <si>
    <t>WHITCOMBE</t>
  </si>
  <si>
    <t>SPECKETER</t>
  </si>
  <si>
    <t>MILAN</t>
  </si>
  <si>
    <t>OWEN</t>
  </si>
  <si>
    <t>CUMMINS</t>
  </si>
  <si>
    <t>DAVISON</t>
  </si>
  <si>
    <t>SMITH</t>
  </si>
  <si>
    <t>VISAGIE</t>
  </si>
  <si>
    <t>FREEMAN</t>
  </si>
  <si>
    <t>CUMIELEWSKI Shannon</t>
  </si>
  <si>
    <t>CRAIG Arwen</t>
  </si>
  <si>
    <t>HANSON</t>
  </si>
  <si>
    <t>DEFAULT</t>
  </si>
  <si>
    <t>under 10</t>
  </si>
  <si>
    <t>comp first</t>
  </si>
  <si>
    <t>Jessica</t>
  </si>
  <si>
    <t>Chloe</t>
  </si>
  <si>
    <t>OAKFORD</t>
  </si>
  <si>
    <t>Unknown</t>
  </si>
  <si>
    <t>LONG bow</t>
  </si>
  <si>
    <t>LONG</t>
  </si>
  <si>
    <t>LONG Bow</t>
  </si>
  <si>
    <t>BARE bow</t>
  </si>
  <si>
    <t>BARE</t>
  </si>
  <si>
    <t>FRASER</t>
  </si>
  <si>
    <t>DONHARDT</t>
  </si>
  <si>
    <t>DIZAN</t>
  </si>
  <si>
    <t>DEMPSTER</t>
  </si>
  <si>
    <t>DEDMAN</t>
  </si>
  <si>
    <t>CORPUS</t>
  </si>
  <si>
    <t>CORMICK</t>
  </si>
  <si>
    <t>COOK</t>
  </si>
  <si>
    <t>BROADWAY</t>
  </si>
  <si>
    <t>BLAKE</t>
  </si>
  <si>
    <t>BEAR -- FIX--</t>
  </si>
  <si>
    <t>SURNAME PREFERRED NAME</t>
  </si>
  <si>
    <t>INGLIS</t>
  </si>
  <si>
    <t>JEFFERY</t>
  </si>
  <si>
    <t>LITTLE</t>
  </si>
  <si>
    <t>LOUDER</t>
  </si>
  <si>
    <t>LUECKE</t>
  </si>
  <si>
    <t>MARTIN</t>
  </si>
  <si>
    <t>MCHUGH</t>
  </si>
  <si>
    <t>NORDIS</t>
  </si>
  <si>
    <t>PETE</t>
  </si>
  <si>
    <t>MCLEOD</t>
  </si>
  <si>
    <t>QUINN</t>
  </si>
  <si>
    <t>SCOTT</t>
  </si>
  <si>
    <t>TULLOCK</t>
  </si>
  <si>
    <t>WOODEND</t>
  </si>
  <si>
    <t>TOTAL SCORE ALL BOWS</t>
  </si>
  <si>
    <t>ALBERS Josh</t>
  </si>
  <si>
    <t>ARGENT Shane</t>
  </si>
  <si>
    <t>BOYCE-BACON Emma</t>
  </si>
  <si>
    <t>BURRELL Brett</t>
  </si>
  <si>
    <t>BURRELL Emily</t>
  </si>
  <si>
    <t>BURRELL Jasmin</t>
  </si>
  <si>
    <t>CONNOR Cameron</t>
  </si>
  <si>
    <t>CONNOR Daniel</t>
  </si>
  <si>
    <t>CONNOR Dylan</t>
  </si>
  <si>
    <t>CONNOR Fitta</t>
  </si>
  <si>
    <t>COOLING Damon</t>
  </si>
  <si>
    <t>CORDINA Patrick</t>
  </si>
  <si>
    <t>CRAIG Graham</t>
  </si>
  <si>
    <t>CUMMINS Tom</t>
  </si>
  <si>
    <t>D'ALESSANDRO Phil</t>
  </si>
  <si>
    <t>DAVIES Adam</t>
  </si>
  <si>
    <t>DAVIES Rhian</t>
  </si>
  <si>
    <t>DAVISON Keiran</t>
  </si>
  <si>
    <t>DWYER Damian</t>
  </si>
  <si>
    <t>EDMONDS Lachlan</t>
  </si>
  <si>
    <t>EDMONDS Rowdy</t>
  </si>
  <si>
    <t>EDMONDS Tom</t>
  </si>
  <si>
    <t>FLEAY Graeme</t>
  </si>
  <si>
    <t>GREENING Simon</t>
  </si>
  <si>
    <t>HANSON Carter</t>
  </si>
  <si>
    <t>HANSON Don</t>
  </si>
  <si>
    <t>HANSON Jesse</t>
  </si>
  <si>
    <t>HILTON Luke</t>
  </si>
  <si>
    <t>HILTON Greg</t>
  </si>
  <si>
    <t>HOLMES Ben</t>
  </si>
  <si>
    <t>HOLMES Tim</t>
  </si>
  <si>
    <t>JOHNSTON Clayton</t>
  </si>
  <si>
    <t>KNIGHT Ryan</t>
  </si>
  <si>
    <t>LINKLATER Donna</t>
  </si>
  <si>
    <t>LINKLATER Neil</t>
  </si>
  <si>
    <t>LINKLATER Riley</t>
  </si>
  <si>
    <t>LYNCH Hayley</t>
  </si>
  <si>
    <t>LYNCH Jeff</t>
  </si>
  <si>
    <t>MAC GREGOR Gavin</t>
  </si>
  <si>
    <t>MANNERS Chris</t>
  </si>
  <si>
    <t>MATTSON Geneo</t>
  </si>
  <si>
    <t>MCCALLUM Greg</t>
  </si>
  <si>
    <t>MCCALLUM Jack</t>
  </si>
  <si>
    <t>MCCALLUM Samuel</t>
  </si>
  <si>
    <t>MCINTYRE Connor</t>
  </si>
  <si>
    <t>MILAN John</t>
  </si>
  <si>
    <t>MILLER Bert</t>
  </si>
  <si>
    <t>MILNE Christine</t>
  </si>
  <si>
    <t>MILNE Jason</t>
  </si>
  <si>
    <t>MUFALE Jo</t>
  </si>
  <si>
    <t>MUFALE Santo</t>
  </si>
  <si>
    <t>MUFALE Sam</t>
  </si>
  <si>
    <t>NEWBERY Brad</t>
  </si>
  <si>
    <t>NEWBERY Dale</t>
  </si>
  <si>
    <t>NEWBERY Jacob</t>
  </si>
  <si>
    <t>NEWBERY Patrick</t>
  </si>
  <si>
    <t>NOORDHUIS Josh</t>
  </si>
  <si>
    <t>OAKFORD Richie</t>
  </si>
  <si>
    <t>O'CONNOR Gary</t>
  </si>
  <si>
    <t>OVEREND Brodie</t>
  </si>
  <si>
    <t>OVEREND Keeley</t>
  </si>
  <si>
    <t>OVEREND Megan</t>
  </si>
  <si>
    <t>OVEREND Shae</t>
  </si>
  <si>
    <t>OVEREND Shonna</t>
  </si>
  <si>
    <t>DIGHTON Damian</t>
  </si>
  <si>
    <t>OWEN Graeme</t>
  </si>
  <si>
    <t>PARKYN Michael</t>
  </si>
  <si>
    <t>PAYNE Kel</t>
  </si>
  <si>
    <t>POTTER Sean</t>
  </si>
  <si>
    <t>RUSS Trent</t>
  </si>
  <si>
    <t>SMITH Nathan</t>
  </si>
  <si>
    <t>SPECKETER Alan</t>
  </si>
  <si>
    <t>STEWART Denique</t>
  </si>
  <si>
    <t>STEWART Hamish</t>
  </si>
  <si>
    <t>STEWART Jason</t>
  </si>
  <si>
    <t>TESARIK John</t>
  </si>
  <si>
    <t>THACKERAY Darren</t>
  </si>
  <si>
    <t>THOMOPSON Jock</t>
  </si>
  <si>
    <t>TULARI Aiden</t>
  </si>
  <si>
    <t>VAN KEULE Michael</t>
  </si>
  <si>
    <t>VISAGIE Darryn</t>
  </si>
  <si>
    <t>VINER Paul</t>
  </si>
  <si>
    <t>WARREN Danny</t>
  </si>
  <si>
    <t>WHEELER Stan</t>
  </si>
  <si>
    <t>WHITCOMBE Sean</t>
  </si>
  <si>
    <t>WRIGHT Troy</t>
  </si>
  <si>
    <t>BAILEY Callum</t>
  </si>
  <si>
    <t>CHECK</t>
  </si>
  <si>
    <t>must be TRUE</t>
  </si>
  <si>
    <t>CAN ONLY BE:</t>
  </si>
  <si>
    <t>BEAR -- FIX-- Polar</t>
  </si>
  <si>
    <t>BEAR -- FIX-- Renee</t>
  </si>
  <si>
    <t>BLAKE Matt</t>
  </si>
  <si>
    <t>BROADWAY Jess</t>
  </si>
  <si>
    <t>COOK Thomas</t>
  </si>
  <si>
    <t>CORMICK Jessica</t>
  </si>
  <si>
    <t>CORPUS Rhys</t>
  </si>
  <si>
    <t>DEDMAN Gordon</t>
  </si>
  <si>
    <t>DEMPSTER Jackson</t>
  </si>
  <si>
    <t>DIZAN Darryl</t>
  </si>
  <si>
    <t>FRASER James</t>
  </si>
  <si>
    <t>INGLIS Tori</t>
  </si>
  <si>
    <t>JEFFERY Andrew</t>
  </si>
  <si>
    <t>JEFFERY Jed</t>
  </si>
  <si>
    <t>JEFFERY Will</t>
  </si>
  <si>
    <t>LITTLE Chloe</t>
  </si>
  <si>
    <t>LITTLE Jasmine</t>
  </si>
  <si>
    <t>LITTLE Lincoln</t>
  </si>
  <si>
    <t>LOUDER Amber</t>
  </si>
  <si>
    <t>LUECKE Charlotte</t>
  </si>
  <si>
    <t>LUECKE Dave</t>
  </si>
  <si>
    <t>LUECKE Peter</t>
  </si>
  <si>
    <t>M Nik</t>
  </si>
  <si>
    <t>MARTIN Jack</t>
  </si>
  <si>
    <t>MCCALLUM Chris</t>
  </si>
  <si>
    <t>MCHUGH Mick</t>
  </si>
  <si>
    <t>MCLEOD Janine</t>
  </si>
  <si>
    <t>MUFALE Alex</t>
  </si>
  <si>
    <t>NORDIS Joshua</t>
  </si>
  <si>
    <t>PETE Tazzie</t>
  </si>
  <si>
    <t>QUINN Jane</t>
  </si>
  <si>
    <t>SCOTT Mark</t>
  </si>
  <si>
    <t>SPECKETER Lachlan</t>
  </si>
  <si>
    <t>TULLOCK Mick</t>
  </si>
  <si>
    <t>WOODEND Brett</t>
  </si>
  <si>
    <t>BARE Total</t>
  </si>
  <si>
    <t>COMP SIGHT Total</t>
  </si>
  <si>
    <t>LONG Total</t>
  </si>
  <si>
    <t>RECURVE Total</t>
  </si>
  <si>
    <t>RANKING</t>
  </si>
  <si>
    <t>Drag formula</t>
  </si>
  <si>
    <t>DEFAULT BOW</t>
  </si>
  <si>
    <t>UNDER 10</t>
  </si>
  <si>
    <t>Add DATE</t>
  </si>
  <si>
    <t>TOTAL SCORE</t>
  </si>
  <si>
    <t>ANNUAL AVERAGE</t>
  </si>
  <si>
    <t xml:space="preserve"> ANNUAL AVERAGE</t>
  </si>
  <si>
    <t>PERSONAL AVERAGE</t>
  </si>
  <si>
    <t>ANNUAL 
SCORE</t>
  </si>
  <si>
    <t>Total Score for the Year</t>
  </si>
  <si>
    <t xml:space="preserve">Annual Score  </t>
  </si>
  <si>
    <t xml:space="preserve">Annual Average  </t>
  </si>
  <si>
    <t xml:space="preserve">Personal Ave  </t>
  </si>
  <si>
    <t>17 - 13</t>
  </si>
  <si>
    <t>12 - 10</t>
  </si>
  <si>
    <t>BEROS</t>
  </si>
  <si>
    <t>Robyn</t>
  </si>
  <si>
    <t>BEROS Adam</t>
  </si>
  <si>
    <t>FREEMAN Sam</t>
  </si>
  <si>
    <t>NOORDHUIS Andrew</t>
  </si>
  <si>
    <t>VISAGIE Robyn</t>
  </si>
  <si>
    <t>STATUS</t>
  </si>
  <si>
    <t>SCHATZ</t>
  </si>
  <si>
    <t>Caleb</t>
  </si>
  <si>
    <t>MILLS</t>
  </si>
  <si>
    <t>Travis</t>
  </si>
  <si>
    <t>SCHATZ Caleb</t>
  </si>
  <si>
    <t>SCHATZ Tim</t>
  </si>
  <si>
    <t>MILLS Travis</t>
  </si>
  <si>
    <t>UNDER 10 - TOP 8 SCORES</t>
  </si>
  <si>
    <t>TOP 8 ELEGIBLILITY</t>
  </si>
  <si>
    <t>ELEGIBLE</t>
  </si>
  <si>
    <t>NOT ELEGIBLE</t>
  </si>
  <si>
    <t>TOP 8</t>
  </si>
  <si>
    <t>Your top 8 scores for the year</t>
  </si>
  <si>
    <t>Only if you have not done 8 shoots on a bow type</t>
  </si>
  <si>
    <t>AVERAGE</t>
  </si>
  <si>
    <t>Average of SCORE</t>
  </si>
  <si>
    <t>UNDER 12 to 10 - TOP 8 SCORES</t>
  </si>
  <si>
    <t>17 to 13 - TOP 8 SCORES</t>
  </si>
  <si>
    <t>18+ - TOP 8 SCORES</t>
  </si>
  <si>
    <t>Data sorted by ANNUAL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</si>
</sst>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i/>
      <sz val="10"/>
      <color rgb="FF7F7F7F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4" tint="-0.249977111117893"/>
      <name val="Calibri"/>
      <family val="2"/>
    </font>
    <font>
      <sz val="10"/>
      <color theme="4" tint="-0.249977111117893"/>
      <name val="Calibri"/>
      <family val="2"/>
    </font>
    <font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2" borderId="5" applyNumberFormat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</cellStyleXfs>
  <cellXfs count="113">
    <xf numFmtId="0" fontId="0" fillId="0" borderId="0" xfId="0"/>
    <xf numFmtId="164" fontId="0" fillId="0" borderId="0" xfId="1" applyNumberFormat="1" applyFont="1"/>
    <xf numFmtId="0" fontId="0" fillId="0" borderId="0" xfId="0" applyFont="1" applyFill="1"/>
    <xf numFmtId="0" fontId="0" fillId="0" borderId="1" xfId="0" applyFont="1" applyFill="1" applyBorder="1"/>
    <xf numFmtId="0" fontId="0" fillId="0" borderId="0" xfId="0" applyNumberFormat="1" applyFont="1" applyFill="1"/>
    <xf numFmtId="0" fontId="0" fillId="0" borderId="1" xfId="0" applyNumberFormat="1" applyFont="1" applyFill="1" applyBorder="1"/>
    <xf numFmtId="0" fontId="6" fillId="0" borderId="0" xfId="3" applyFill="1" applyAlignment="1">
      <alignment horizontal="center"/>
    </xf>
    <xf numFmtId="43" fontId="0" fillId="0" borderId="0" xfId="1" applyFont="1" applyFill="1"/>
    <xf numFmtId="43" fontId="0" fillId="0" borderId="1" xfId="1" applyFont="1" applyFill="1" applyBorder="1"/>
    <xf numFmtId="43" fontId="0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0" fillId="0" borderId="1" xfId="1" quotePrefix="1" applyFont="1" applyFill="1" applyBorder="1"/>
    <xf numFmtId="43" fontId="0" fillId="0" borderId="0" xfId="1" applyFont="1" applyFill="1" applyAlignment="1">
      <alignment horizontal="center"/>
    </xf>
    <xf numFmtId="43" fontId="6" fillId="0" borderId="0" xfId="3" applyNumberFormat="1" applyFill="1" applyAlignment="1">
      <alignment horizontal="center"/>
    </xf>
    <xf numFmtId="43" fontId="7" fillId="5" borderId="1" xfId="1" applyFont="1" applyFill="1" applyBorder="1" applyAlignment="1">
      <alignment vertical="top" wrapText="1"/>
    </xf>
    <xf numFmtId="43" fontId="7" fillId="5" borderId="1" xfId="1" applyFont="1" applyFill="1" applyBorder="1" applyAlignment="1">
      <alignment horizontal="center" vertical="top" wrapText="1"/>
    </xf>
    <xf numFmtId="43" fontId="7" fillId="6" borderId="1" xfId="6" applyNumberFormat="1" applyBorder="1" applyAlignment="1">
      <alignment horizontal="center" vertical="top" wrapText="1"/>
    </xf>
    <xf numFmtId="15" fontId="7" fillId="3" borderId="1" xfId="4" applyNumberFormat="1" applyBorder="1" applyAlignment="1">
      <alignment vertical="top" wrapText="1"/>
    </xf>
    <xf numFmtId="15" fontId="0" fillId="0" borderId="0" xfId="0" applyNumberFormat="1" applyFont="1" applyFill="1" applyAlignment="1">
      <alignment vertical="top" wrapText="1"/>
    </xf>
    <xf numFmtId="43" fontId="4" fillId="2" borderId="5" xfId="2" applyNumberFormat="1" applyAlignment="1">
      <alignment horizontal="center"/>
    </xf>
    <xf numFmtId="15" fontId="0" fillId="0" borderId="1" xfId="1" applyNumberFormat="1" applyFont="1" applyFill="1" applyBorder="1" applyAlignment="1">
      <alignment horizontal="center"/>
    </xf>
    <xf numFmtId="164" fontId="5" fillId="2" borderId="5" xfId="2" applyNumberFormat="1" applyFont="1" applyAlignment="1">
      <alignment horizontal="center"/>
    </xf>
    <xf numFmtId="43" fontId="7" fillId="4" borderId="1" xfId="5" applyNumberFormat="1" applyBorder="1" applyAlignment="1">
      <alignment horizontal="center" vertical="top" wrapText="1"/>
    </xf>
    <xf numFmtId="43" fontId="0" fillId="0" borderId="0" xfId="1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pivotButton="1" applyBorder="1"/>
    <xf numFmtId="0" fontId="0" fillId="0" borderId="9" xfId="0" applyBorder="1"/>
    <xf numFmtId="41" fontId="0" fillId="0" borderId="12" xfId="0" applyNumberFormat="1" applyBorder="1"/>
    <xf numFmtId="41" fontId="0" fillId="0" borderId="10" xfId="0" applyNumberFormat="1" applyBorder="1"/>
    <xf numFmtId="0" fontId="0" fillId="0" borderId="13" xfId="0" applyBorder="1"/>
    <xf numFmtId="41" fontId="0" fillId="0" borderId="14" xfId="0" applyNumberFormat="1" applyBorder="1"/>
    <xf numFmtId="0" fontId="0" fillId="0" borderId="11" xfId="0" applyBorder="1"/>
    <xf numFmtId="0" fontId="0" fillId="0" borderId="15" xfId="0" applyBorder="1"/>
    <xf numFmtId="41" fontId="0" fillId="0" borderId="16" xfId="0" applyNumberFormat="1" applyBorder="1"/>
    <xf numFmtId="41" fontId="0" fillId="0" borderId="0" xfId="0" applyNumberFormat="1"/>
    <xf numFmtId="41" fontId="0" fillId="0" borderId="17" xfId="0" applyNumberFormat="1" applyBorder="1"/>
    <xf numFmtId="0" fontId="0" fillId="0" borderId="0" xfId="0" applyAlignment="1">
      <alignment vertical="top" wrapText="1"/>
    </xf>
    <xf numFmtId="0" fontId="8" fillId="7" borderId="6" xfId="0" applyFont="1" applyFill="1" applyBorder="1"/>
    <xf numFmtId="0" fontId="8" fillId="7" borderId="7" xfId="0" applyFont="1" applyFill="1" applyBorder="1"/>
    <xf numFmtId="41" fontId="8" fillId="7" borderId="16" xfId="0" applyNumberFormat="1" applyFont="1" applyFill="1" applyBorder="1"/>
    <xf numFmtId="41" fontId="8" fillId="7" borderId="10" xfId="0" applyNumberFormat="1" applyFont="1" applyFill="1" applyBorder="1"/>
    <xf numFmtId="164" fontId="8" fillId="0" borderId="0" xfId="1" applyNumberFormat="1" applyFont="1" applyFill="1"/>
    <xf numFmtId="164" fontId="7" fillId="3" borderId="1" xfId="1" applyNumberFormat="1" applyFont="1" applyFill="1" applyBorder="1" applyAlignment="1">
      <alignment vertical="top" wrapText="1"/>
    </xf>
    <xf numFmtId="164" fontId="5" fillId="2" borderId="5" xfId="1" applyNumberFormat="1" applyFont="1" applyFill="1" applyBorder="1"/>
    <xf numFmtId="164" fontId="0" fillId="0" borderId="0" xfId="1" applyNumberFormat="1" applyFont="1" applyFill="1"/>
    <xf numFmtId="0" fontId="9" fillId="0" borderId="0" xfId="0" applyFont="1"/>
    <xf numFmtId="164" fontId="6" fillId="0" borderId="0" xfId="3" applyNumberFormat="1"/>
    <xf numFmtId="15" fontId="0" fillId="0" borderId="0" xfId="1" applyNumberFormat="1" applyFont="1" applyFill="1" applyAlignment="1">
      <alignment horizontal="center"/>
    </xf>
    <xf numFmtId="41" fontId="0" fillId="0" borderId="6" xfId="0" applyNumberFormat="1" applyBorder="1"/>
    <xf numFmtId="41" fontId="0" fillId="0" borderId="13" xfId="0" applyNumberFormat="1" applyBorder="1"/>
    <xf numFmtId="41" fontId="0" fillId="0" borderId="11" xfId="0" applyNumberFormat="1" applyBorder="1"/>
    <xf numFmtId="41" fontId="8" fillId="7" borderId="6" xfId="0" applyNumberFormat="1" applyFont="1" applyFill="1" applyBorder="1"/>
    <xf numFmtId="49" fontId="9" fillId="0" borderId="0" xfId="0" applyNumberFormat="1" applyFont="1"/>
    <xf numFmtId="16" fontId="0" fillId="0" borderId="1" xfId="1" quotePrefix="1" applyNumberFormat="1" applyFont="1" applyFill="1" applyBorder="1"/>
    <xf numFmtId="43" fontId="1" fillId="0" borderId="1" xfId="1" applyFont="1" applyFill="1" applyBorder="1"/>
    <xf numFmtId="15" fontId="7" fillId="8" borderId="1" xfId="7" applyNumberFormat="1" applyBorder="1" applyAlignment="1">
      <alignment vertical="top" wrapText="1"/>
    </xf>
    <xf numFmtId="15" fontId="8" fillId="0" borderId="0" xfId="1" applyNumberFormat="1" applyFont="1" applyFill="1" applyAlignment="1">
      <alignment horizontal="center"/>
    </xf>
    <xf numFmtId="15" fontId="7" fillId="5" borderId="1" xfId="1" applyNumberFormat="1" applyFont="1" applyFill="1" applyBorder="1" applyAlignment="1">
      <alignment horizontal="center" vertical="top" wrapText="1"/>
    </xf>
    <xf numFmtId="15" fontId="0" fillId="0" borderId="0" xfId="0" applyNumberFormat="1" applyAlignment="1">
      <alignment horizontal="center"/>
    </xf>
    <xf numFmtId="15" fontId="0" fillId="0" borderId="1" xfId="0" applyNumberFormat="1" applyBorder="1" applyAlignment="1">
      <alignment horizontal="center"/>
    </xf>
    <xf numFmtId="43" fontId="0" fillId="9" borderId="0" xfId="1" applyFont="1" applyFill="1"/>
    <xf numFmtId="43" fontId="0" fillId="9" borderId="0" xfId="1" applyFont="1" applyFill="1" applyAlignment="1">
      <alignment horizontal="center"/>
    </xf>
    <xf numFmtId="15" fontId="0" fillId="9" borderId="0" xfId="0" applyNumberFormat="1" applyFill="1" applyAlignment="1">
      <alignment horizontal="center"/>
    </xf>
    <xf numFmtId="0" fontId="0" fillId="9" borderId="0" xfId="0" applyNumberFormat="1" applyFont="1" applyFill="1"/>
    <xf numFmtId="164" fontId="0" fillId="9" borderId="0" xfId="1" applyNumberFormat="1" applyFont="1" applyFill="1"/>
    <xf numFmtId="0" fontId="0" fillId="9" borderId="0" xfId="0" applyFont="1" applyFill="1"/>
    <xf numFmtId="0" fontId="6" fillId="0" borderId="0" xfId="3" applyNumberFormat="1" applyFill="1" applyAlignment="1">
      <alignment horizontal="center"/>
    </xf>
    <xf numFmtId="43" fontId="8" fillId="0" borderId="0" xfId="1" applyFont="1" applyFill="1"/>
    <xf numFmtId="43" fontId="7" fillId="3" borderId="1" xfId="1" applyFont="1" applyFill="1" applyBorder="1" applyAlignment="1">
      <alignment vertical="top" wrapText="1"/>
    </xf>
    <xf numFmtId="0" fontId="7" fillId="8" borderId="5" xfId="0" applyFont="1" applyFill="1" applyBorder="1" applyAlignment="1">
      <alignment vertical="top" wrapText="1"/>
    </xf>
    <xf numFmtId="0" fontId="7" fillId="8" borderId="6" xfId="0" applyFont="1" applyFill="1" applyBorder="1" applyAlignment="1">
      <alignment horizontal="right" vertical="top" wrapText="1"/>
    </xf>
    <xf numFmtId="0" fontId="7" fillId="8" borderId="16" xfId="0" applyFont="1" applyFill="1" applyBorder="1" applyAlignment="1">
      <alignment horizontal="right" vertical="top" wrapText="1"/>
    </xf>
    <xf numFmtId="0" fontId="7" fillId="8" borderId="10" xfId="0" applyFont="1" applyFill="1" applyBorder="1" applyAlignment="1">
      <alignment horizontal="right" vertical="top" wrapText="1"/>
    </xf>
    <xf numFmtId="0" fontId="0" fillId="0" borderId="18" xfId="0" applyBorder="1"/>
    <xf numFmtId="0" fontId="0" fillId="0" borderId="6" xfId="0" applyNumberFormat="1" applyBorder="1"/>
    <xf numFmtId="0" fontId="0" fillId="0" borderId="13" xfId="0" applyNumberFormat="1" applyBorder="1"/>
    <xf numFmtId="0" fontId="0" fillId="0" borderId="11" xfId="0" applyNumberFormat="1" applyBorder="1"/>
    <xf numFmtId="0" fontId="0" fillId="0" borderId="16" xfId="0" applyNumberFormat="1" applyBorder="1"/>
    <xf numFmtId="0" fontId="0" fillId="0" borderId="0" xfId="0" applyNumberFormat="1"/>
    <xf numFmtId="0" fontId="0" fillId="0" borderId="17" xfId="0" applyNumberFormat="1" applyBorder="1"/>
    <xf numFmtId="0" fontId="10" fillId="2" borderId="21" xfId="2" applyFont="1" applyBorder="1" applyAlignment="1">
      <alignment horizontal="right"/>
    </xf>
    <xf numFmtId="0" fontId="11" fillId="2" borderId="22" xfId="2" applyFont="1" applyBorder="1"/>
    <xf numFmtId="0" fontId="10" fillId="2" borderId="22" xfId="2" applyFont="1" applyBorder="1"/>
    <xf numFmtId="0" fontId="10" fillId="2" borderId="23" xfId="2" applyFont="1" applyBorder="1"/>
    <xf numFmtId="0" fontId="10" fillId="2" borderId="21" xfId="2" applyFont="1" applyBorder="1" applyAlignment="1">
      <alignment horizontal="left"/>
    </xf>
    <xf numFmtId="43" fontId="10" fillId="2" borderId="21" xfId="1" applyFont="1" applyFill="1" applyBorder="1" applyAlignment="1">
      <alignment horizontal="left"/>
    </xf>
    <xf numFmtId="0" fontId="12" fillId="9" borderId="6" xfId="0" applyFont="1" applyFill="1" applyBorder="1"/>
    <xf numFmtId="0" fontId="12" fillId="9" borderId="16" xfId="0" applyFont="1" applyFill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9" xfId="0" applyNumberFormat="1" applyBorder="1"/>
    <xf numFmtId="0" fontId="12" fillId="5" borderId="19" xfId="0" applyFont="1" applyFill="1" applyBorder="1" applyAlignment="1">
      <alignment horizontal="right"/>
    </xf>
    <xf numFmtId="0" fontId="12" fillId="0" borderId="13" xfId="0" applyFont="1" applyBorder="1"/>
    <xf numFmtId="0" fontId="12" fillId="0" borderId="13" xfId="0" applyNumberFormat="1" applyFont="1" applyBorder="1"/>
    <xf numFmtId="0" fontId="12" fillId="0" borderId="0" xfId="0" applyNumberFormat="1" applyFont="1"/>
    <xf numFmtId="164" fontId="12" fillId="0" borderId="20" xfId="0" applyNumberFormat="1" applyFont="1" applyBorder="1"/>
    <xf numFmtId="0" fontId="0" fillId="0" borderId="12" xfId="0" pivotButton="1" applyBorder="1"/>
    <xf numFmtId="0" fontId="0" fillId="0" borderId="0" xfId="0" applyNumberFormat="1" applyFill="1" applyBorder="1"/>
    <xf numFmtId="0" fontId="0" fillId="0" borderId="3" xfId="0" applyBorder="1"/>
    <xf numFmtId="0" fontId="0" fillId="0" borderId="24" xfId="0" applyBorder="1"/>
    <xf numFmtId="0" fontId="0" fillId="0" borderId="24" xfId="0" applyNumberFormat="1" applyBorder="1"/>
    <xf numFmtId="0" fontId="0" fillId="0" borderId="4" xfId="0" applyNumberFormat="1" applyBorder="1"/>
    <xf numFmtId="164" fontId="0" fillId="0" borderId="25" xfId="0" applyNumberFormat="1" applyBorder="1"/>
    <xf numFmtId="0" fontId="0" fillId="0" borderId="26" xfId="0" applyBorder="1"/>
    <xf numFmtId="0" fontId="0" fillId="0" borderId="0" xfId="0" applyNumberFormat="1" applyBorder="1"/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2" xfId="0" applyNumberFormat="1" applyBorder="1"/>
    <xf numFmtId="164" fontId="0" fillId="0" borderId="30" xfId="0" applyNumberFormat="1" applyBorder="1"/>
  </cellXfs>
  <cellStyles count="8">
    <cellStyle name="Accent1" xfId="7" builtinId="29"/>
    <cellStyle name="Accent2" xfId="4" builtinId="33"/>
    <cellStyle name="Accent4" xfId="5" builtinId="41"/>
    <cellStyle name="Accent6" xfId="6" builtinId="49"/>
    <cellStyle name="Calculation" xfId="2" builtinId="22"/>
    <cellStyle name="Comma" xfId="1" builtinId="3"/>
    <cellStyle name="Explanatory Text" xfId="3" builtinId="53"/>
    <cellStyle name="Normal" xfId="0" builtinId="0" customBuiltin="1"/>
  </cellStyles>
  <dxfs count="184"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5"/>
          <bgColor theme="8"/>
        </patternFill>
      </fill>
    </dxf>
    <dxf>
      <numFmt numFmtId="164" formatCode="_-* #,##0_-;\-* #,##0_-;_-* &quot;-&quot;??_-;_-@_-"/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3" tint="0.79998168889431442"/>
      </font>
    </dxf>
    <dxf>
      <alignment wrapText="1" readingOrder="0"/>
    </dxf>
    <dxf>
      <alignment vertical="top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ill>
        <patternFill patternType="solid">
          <bgColor theme="8" tint="0.79998168889431442"/>
        </patternFill>
      </fill>
    </dxf>
    <dxf>
      <font>
        <b/>
      </font>
    </dxf>
    <dxf>
      <font>
        <color theme="0"/>
      </font>
    </dxf>
    <dxf>
      <font>
        <color theme="0"/>
      </font>
    </dxf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5"/>
          <bgColor theme="8"/>
        </patternFill>
      </fill>
    </dxf>
    <dxf>
      <numFmt numFmtId="164" formatCode="_-* #,##0_-;\-* #,##0_-;_-* &quot;-&quot;??_-;_-@_-"/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3" tint="0.79998168889431442"/>
      </font>
    </dxf>
    <dxf>
      <alignment wrapText="1" readingOrder="0"/>
    </dxf>
    <dxf>
      <alignment vertical="top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ill>
        <patternFill patternType="solid">
          <bgColor theme="8" tint="0.79998168889431442"/>
        </patternFill>
      </fill>
    </dxf>
    <dxf>
      <font>
        <b/>
      </font>
    </dxf>
    <dxf>
      <font>
        <color theme="0"/>
      </font>
    </dxf>
    <dxf>
      <font>
        <color theme="0"/>
      </font>
    </dxf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5"/>
          <bgColor theme="8"/>
        </patternFill>
      </fill>
    </dxf>
    <dxf>
      <numFmt numFmtId="164" formatCode="_-* #,##0_-;\-* #,##0_-;_-* &quot;-&quot;??_-;_-@_-"/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3" tint="0.79998168889431442"/>
      </font>
    </dxf>
    <dxf>
      <alignment wrapText="1" readingOrder="0"/>
    </dxf>
    <dxf>
      <alignment vertical="top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ill>
        <patternFill patternType="solid">
          <bgColor theme="8" tint="0.79998168889431442"/>
        </patternFill>
      </fill>
    </dxf>
    <dxf>
      <font>
        <b/>
      </font>
    </dxf>
    <dxf>
      <font>
        <color theme="0"/>
      </font>
    </dxf>
    <dxf>
      <font>
        <color theme="0"/>
      </font>
    </dxf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5"/>
          <bgColor theme="8"/>
        </patternFill>
      </fill>
    </dxf>
    <dxf>
      <numFmt numFmtId="164" formatCode="_-* #,##0_-;\-* #,##0_-;_-* &quot;-&quot;??_-;_-@_-"/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3" tint="0.79998168889431442"/>
      </font>
    </dxf>
    <dxf>
      <alignment wrapText="1" readingOrder="0"/>
    </dxf>
    <dxf>
      <alignment vertical="top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ill>
        <patternFill patternType="solid">
          <bgColor theme="8" tint="0.79998168889431442"/>
        </patternFill>
      </fill>
    </dxf>
    <dxf>
      <font>
        <b/>
      </font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numFmt numFmtId="33" formatCode="_-* #,##0_-;\-* #,##0_-;_-* &quot;-&quot;_-;_-@_-"/>
    </dxf>
    <dxf>
      <fill>
        <patternFill patternType="solid">
          <bgColor theme="8" tint="0.79998168889431442"/>
        </patternFill>
      </fill>
    </dxf>
    <dxf>
      <font>
        <b/>
      </font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numFmt numFmtId="33" formatCode="_-* #,##0_-;\-* #,##0_-;_-* &quot;-&quot;_-;_-@_-"/>
    </dxf>
    <dxf>
      <fill>
        <patternFill patternType="solid">
          <bgColor theme="8" tint="0.79998168889431442"/>
        </patternFill>
      </fill>
    </dxf>
    <dxf>
      <font>
        <b/>
      </font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numFmt numFmtId="33" formatCode="_-* #,##0_-;\-* #,##0_-;_-* &quot;-&quot;_-;_-@_-"/>
    </dxf>
    <dxf>
      <fill>
        <patternFill patternType="solid">
          <bgColor theme="8" tint="0.79998168889431442"/>
        </patternFill>
      </fill>
    </dxf>
    <dxf>
      <font>
        <b/>
      </font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numFmt numFmtId="33" formatCode="_-* #,##0_-;\-* #,##0_-;_-* &quot;-&quot;_-;_-@_-"/>
    </dxf>
    <dxf>
      <fill>
        <patternFill patternType="solid">
          <bgColor theme="8" tint="0.79998168889431442"/>
        </patternFill>
      </fill>
    </dxf>
    <dxf>
      <font>
        <b/>
      </font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numFmt numFmtId="33" formatCode="_-* #,##0_-;\-* #,##0_-;_-* &quot;-&quot;_-;_-@_-"/>
    </dxf>
    <dxf>
      <fill>
        <patternFill patternType="solid">
          <bgColor theme="8" tint="0.79998168889431442"/>
        </patternFill>
      </fill>
    </dxf>
    <dxf>
      <font>
        <b/>
      </font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Calibri"/>
        <scheme val="none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numFmt numFmtId="33" formatCode="_-* #,##0_-;\-* #,##0_-;_-* &quot;-&quot;_-;_-@_-"/>
    </dxf>
    <dxf>
      <fill>
        <patternFill patternType="solid">
          <bgColor theme="8" tint="0.79998168889431442"/>
        </patternFill>
      </fill>
    </dxf>
    <dxf>
      <font>
        <b/>
      </font>
    </dxf>
  </dxfs>
  <tableStyles count="0" defaultTableStyle="TableStyleMedium2" defaultPivotStyle="PivotStyleLight16"/>
  <colors>
    <mruColors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nine McLeod" refreshedDate="42698.312747453703" createdVersion="4" refreshedVersion="4" minRefreshableVersion="3" recordCount="3202">
  <cacheSource type="worksheet">
    <worksheetSource ref="A6:K3208" sheet="2016 DATA"/>
  </cacheSource>
  <cacheFields count="11">
    <cacheField name="FAMILY SURNAME" numFmtId="43">
      <sharedItems containsBlank="1"/>
    </cacheField>
    <cacheField name="PREFERRED NAME" numFmtId="43">
      <sharedItems containsBlank="1"/>
    </cacheField>
    <cacheField name="SURNAME PREFERRED NAME" numFmtId="43">
      <sharedItems containsBlank="1" count="136">
        <s v="ALBERS Josh"/>
        <s v="ARGENT Shane"/>
        <s v="BAILEY Callum"/>
        <s v="BEAR -- FIX-- Polar"/>
        <s v="BEAR -- FIX-- Renee"/>
        <s v="BEROS Adam"/>
        <s v="BLAKE Matt"/>
        <s v="BOYCE-BACON Emma"/>
        <s v="BROADWAY Jess"/>
        <s v="BURRELL Brett"/>
        <s v="BURRELL Emily"/>
        <s v="BURRELL Jasmin"/>
        <s v="CONNOR Cameron"/>
        <s v="CONNOR Daniel"/>
        <s v="CONNOR Dylan"/>
        <s v="CONNOR Fitta"/>
        <s v="COOK Thomas"/>
        <s v="COOLING Damon"/>
        <s v="CORDINA Patrick"/>
        <s v="CORMICK Jessica"/>
        <s v="CORPUS Rhys"/>
        <s v="CRAIG Arwen"/>
        <s v="CRAIG Graham"/>
        <s v="CUMIELEWSKI Shannon"/>
        <s v="CUMMINS Tom"/>
        <s v="D'ALESSANDRO Phil"/>
        <s v="DAVIES Adam"/>
        <s v="DAVIES Rhian"/>
        <s v="DAVISON Keiran"/>
        <s v="DEDMAN Gordon"/>
        <s v="DEMPSTER Jackson"/>
        <s v="DIGHTON Damian"/>
        <s v="DIZAN Darryl"/>
        <s v="DONHARDT Ian"/>
        <s v="DONHARDT Jacob"/>
        <s v="DWYER Damian"/>
        <s v="EDMONDS Lachlan"/>
        <s v="EDMONDS Rowdy"/>
        <s v="EDMONDS Tom"/>
        <s v="FLEAY Graeme"/>
        <s v="FRASER James"/>
        <s v="FREEMAN Sam"/>
        <s v="GREENING Simon"/>
        <s v="HANSON Carter"/>
        <s v="HANSON Don"/>
        <s v="HANSON Jesse"/>
        <s v="HILTON Greg"/>
        <s v="HILTON Luke"/>
        <s v="HOLMES Ben"/>
        <s v="HOLMES Tim"/>
        <s v="INGLIS Tori"/>
        <s v="JEFFERY Andrew"/>
        <s v="JEFFERY Jed"/>
        <s v="JEFFERY Will"/>
        <s v="JOHNSTON Clayton"/>
        <s v="KNIGHT Ryan"/>
        <s v="LINKLATER Donna"/>
        <s v="LINKLATER Neil"/>
        <s v="LINKLATER Riley"/>
        <s v="LITTLE Chloe"/>
        <s v="LITTLE Jasmine"/>
        <s v="LITTLE Lincoln"/>
        <s v="LOUDER Amber"/>
        <s v="LUECKE Charlotte"/>
        <s v="LUECKE Dave"/>
        <s v="LUECKE Peter"/>
        <s v="LYNCH Hayley"/>
        <s v="LYNCH Jeff"/>
        <s v="M Nik"/>
        <s v="MAC GREGOR Gavin"/>
        <s v="MANNERS Chris"/>
        <s v="MARTIN Jack"/>
        <s v="MATTSON Geneo"/>
        <s v="MCCALLUM Chris"/>
        <s v="MCCALLUM Greg"/>
        <s v="MCCALLUM Jack"/>
        <s v="MCCALLUM Samuel"/>
        <s v="MCHUGH Mick"/>
        <s v="MCINTYRE Connor"/>
        <s v="MCLEOD Janine"/>
        <s v="MILAN John"/>
        <s v="MILLER Bert"/>
        <s v="MILLS Travis"/>
        <s v="MILNE Christine"/>
        <s v="MILNE Jason"/>
        <s v="MUFALE Alex"/>
        <s v="MUFALE Jo"/>
        <s v="MUFALE Sam"/>
        <s v="MUFALE Santo"/>
        <s v="NEWBERY Brad"/>
        <s v="NEWBERY Dale"/>
        <s v="NEWBERY Jacob"/>
        <s v="NEWBERY Patrick"/>
        <s v="NOORDHUIS Andrew"/>
        <s v="NOORDHUIS Josh"/>
        <s v="NORDIS Joshua"/>
        <s v="OAKFORD Richie"/>
        <s v="O'CONNOR Gary"/>
        <s v="OVEREND Brodie"/>
        <s v="OVEREND Keeley"/>
        <s v="OVEREND Megan"/>
        <s v="OVEREND Shae"/>
        <s v="OVEREND Shonna"/>
        <s v="OWEN Graeme"/>
        <s v="PARKYN Michael"/>
        <s v="PAYNE Kel"/>
        <s v="PETE Tazzie"/>
        <s v="POTTER Sean"/>
        <s v="QUINN Jane"/>
        <s v="RUSS Trent"/>
        <s v="SCHATZ Caleb"/>
        <s v="SCHATZ Tim"/>
        <s v="SCOTT Mark"/>
        <s v="SMITH Nathan"/>
        <s v="SPECKETER Alan"/>
        <s v="SPECKETER Lachlan"/>
        <s v="STEWART Denique"/>
        <s v="STEWART Hamish"/>
        <s v="STEWART Jason"/>
        <s v="SURNAME PREFERRED NAME"/>
        <s v="TESARIK John"/>
        <s v="THACKERAY Darren"/>
        <s v="THOMOPSON Jock"/>
        <s v="TULARI Aiden"/>
        <s v="TULLOCK Mick"/>
        <s v="VAN KEULE Michael"/>
        <s v="VINER Paul"/>
        <s v="VISAGIE Darryn"/>
        <s v="VISAGIE Robyn"/>
        <s v="WARREN Danny"/>
        <s v="WHEELER Stan"/>
        <s v="WHITCOMBE Sean"/>
        <s v="WOODEND Brett"/>
        <s v="WRIGHT Troy"/>
        <m/>
        <s v="CONNOR Matthew" u="1"/>
      </sharedItems>
    </cacheField>
    <cacheField name="AGE " numFmtId="0">
      <sharedItems containsBlank="1" count="6">
        <s v="18+"/>
        <s v="12-10"/>
        <s v="under 10"/>
        <s v="17-13"/>
        <m/>
        <s v="AGE "/>
      </sharedItems>
    </cacheField>
    <cacheField name="DEFAULT BOW" numFmtId="43">
      <sharedItems containsBlank="1"/>
    </cacheField>
    <cacheField name="GENDER" numFmtId="43">
      <sharedItems containsBlank="1"/>
    </cacheField>
    <cacheField name="DATE" numFmtId="15">
      <sharedItems containsDate="1" containsBlank="1" containsMixedTypes="1" minDate="2016-01-17T00:00:00" maxDate="2016-10-31T00:00:00"/>
    </cacheField>
    <cacheField name="SCORE" numFmtId="0">
      <sharedItems containsBlank="1" containsMixedTypes="1" containsNumber="1" containsInteger="1" minValue="0" maxValue="200"/>
    </cacheField>
    <cacheField name="BOW" numFmtId="43">
      <sharedItems containsBlank="1" count="6">
        <s v="COMP SIGHT"/>
        <s v="RECURVE"/>
        <s v="LONG"/>
        <s v="BARE"/>
        <m/>
        <s v="BOW"/>
      </sharedItems>
    </cacheField>
    <cacheField name="RANKING" numFmtId="164">
      <sharedItems containsString="0" containsBlank="1" containsNumber="1" containsInteger="1" minValue="0" maxValue="4728" count="241">
        <n v="853"/>
        <n v="66"/>
        <n v="2311"/>
        <n v="84"/>
        <n v="62"/>
        <n v="585"/>
        <n v="256"/>
        <n v="89"/>
        <n v="455"/>
        <n v="177"/>
        <n v="28"/>
        <n v="46"/>
        <n v="3259"/>
        <n v="194"/>
        <n v="556"/>
        <n v="667"/>
        <n v="1621"/>
        <n v="4234"/>
        <n v="272"/>
        <n v="110"/>
        <n v="297"/>
        <n v="166"/>
        <n v="99"/>
        <n v="41"/>
        <n v="78"/>
        <n v="138"/>
        <n v="448"/>
        <n v="145"/>
        <n v="400"/>
        <n v="489"/>
        <n v="757"/>
        <n v="135"/>
        <n v="101"/>
        <n v="498"/>
        <n v="48"/>
        <n v="1270"/>
        <n v="100"/>
        <n v="25"/>
        <n v="8"/>
        <n v="287"/>
        <n v="51"/>
        <n v="117"/>
        <n v="153"/>
        <n v="2382"/>
        <n v="1196"/>
        <n v="824"/>
        <n v="36"/>
        <n v="657"/>
        <n v="215"/>
        <n v="432"/>
        <n v="755"/>
        <n v="49"/>
        <n v="989"/>
        <n v="39"/>
        <n v="598"/>
        <n v="124"/>
        <n v="67"/>
        <n v="335"/>
        <n v="226"/>
        <n v="165"/>
        <n v="180"/>
        <n v="1326"/>
        <n v="137"/>
        <n v="32"/>
        <n v="61"/>
        <n v="72"/>
        <n v="85"/>
        <n v="1521"/>
        <n v="1033"/>
        <n v="2647"/>
        <n v="2939"/>
        <n v="290"/>
        <n v="56"/>
        <n v="23"/>
        <n v="81"/>
        <n v="144"/>
        <n v="2187"/>
        <n v="40"/>
        <n v="243"/>
        <n v="1008"/>
        <n v="108"/>
        <n v="98"/>
        <n v="1074"/>
        <n v="223"/>
        <n v="3169"/>
        <n v="1962"/>
        <n v="2622"/>
        <n v="1193"/>
        <n v="0"/>
        <n v="352"/>
        <n v="618"/>
        <n v="4090"/>
        <n v="239"/>
        <n v="170"/>
        <n v="1575"/>
        <n v="127"/>
        <n v="1895"/>
        <n v="275"/>
        <n v="64"/>
        <n v="69"/>
        <n v="870"/>
        <n v="43"/>
        <n v="201"/>
        <n v="449"/>
        <n v="227"/>
        <n v="202"/>
        <n v="1289"/>
        <n v="3636"/>
        <n v="159"/>
        <n v="2246"/>
        <n v="1970"/>
        <n v="59"/>
        <n v="230"/>
        <n v="120"/>
        <n v="76"/>
        <n v="1547"/>
        <n v="83"/>
        <n v="3200"/>
        <n v="18"/>
        <n v="164"/>
        <n v="33"/>
        <n v="115"/>
        <n v="37"/>
        <n v="964"/>
        <n v="31"/>
        <n v="394"/>
        <n v="552"/>
        <n v="150"/>
        <n v="305"/>
        <n v="126"/>
        <n v="610"/>
        <n v="4223"/>
        <n v="314"/>
        <n v="91"/>
        <n v="339"/>
        <n v="271"/>
        <n v="1534"/>
        <n v="1715"/>
        <n v="4728"/>
        <n v="1011"/>
        <n v="791"/>
        <n v="772"/>
        <n v="433"/>
        <n v="30"/>
        <n v="130"/>
        <n v="806"/>
        <n v="1869"/>
        <n v="332"/>
        <n v="1365"/>
        <n v="345"/>
        <n v="87"/>
        <n v="2337"/>
        <m/>
        <n v="96" u="1"/>
        <n v="57" u="1"/>
        <n v="568" u="1"/>
        <n v="1106" u="1"/>
        <n v="3094" u="1"/>
        <n v="343" u="1"/>
        <n v="1170" u="1"/>
        <n v="1951" u="1"/>
        <n v="2460" u="1"/>
        <n v="2744" u="1"/>
        <n v="2181" u="1"/>
        <n v="167" u="1"/>
        <n v="638" u="1"/>
        <n v="709" u="1"/>
        <n v="1601" u="1"/>
        <n v="1291" u="1"/>
        <n v="4013" u="1"/>
        <n v="1736" u="1"/>
        <n v="2986" u="1"/>
        <n v="799" u="1"/>
        <n v="844" u="1"/>
        <n v="1232" u="1"/>
        <n v="2404" u="1"/>
        <n v="1987" u="1"/>
        <n v="381" u="1"/>
        <n v="534" u="1"/>
        <n v="241" u="1"/>
        <n v="1128" u="1"/>
        <n v="1483" u="1"/>
        <n v="2764" u="1"/>
        <n v="1599" u="1"/>
        <n v="1954" u="1"/>
        <n v="355" u="1"/>
        <n v="1076" u="1"/>
        <n v="3299" u="1"/>
        <n v="895" u="1"/>
        <n v="2679" u="1"/>
        <n v="3460" u="1"/>
        <n v="1566" u="1"/>
        <n v="2220" u="1"/>
        <n v="643" u="1"/>
        <n v="1753" u="1"/>
        <n v="1701" u="1"/>
        <n v="3077" u="1"/>
        <n v="662" u="1"/>
        <n v="2670" u="1"/>
        <n v="1410" u="1"/>
        <n v="131" u="1"/>
        <n v="1997" u="1"/>
        <n v="894" u="1"/>
        <n v="1183" u="1"/>
        <n v="842" u="1"/>
        <n v="1370" u="1"/>
        <n v="958" u="1"/>
        <n v="3570" u="1"/>
        <n v="296" u="1"/>
        <n v="255" u="1"/>
        <n v="396" u="1"/>
        <n v="3698" u="1"/>
        <n v="1285" u="1"/>
        <n v="1569" u="1"/>
        <n v="1401" u="1"/>
        <n v="1472" u="1"/>
        <n v="951" u="1"/>
        <n v="399" u="1"/>
        <n v="841" u="1"/>
        <n v="1652" u="1"/>
        <n v="1058" u="1"/>
        <n v="531" u="1"/>
        <n v="45" u="1"/>
        <n v="1716" u="1"/>
        <n v="331" u="1"/>
        <n v="576" u="1"/>
        <n v="1335" u="1"/>
        <n v="431" u="1"/>
        <n v="918" u="1"/>
        <n v="2719" u="1"/>
        <n v="195" u="1"/>
        <n v="1257" u="1"/>
        <n v="105" u="1"/>
        <n v="866" u="1"/>
        <n v="782" u="1"/>
        <n v="1385" u="1"/>
        <n v="2729" u="1"/>
        <n v="113" u="1"/>
        <n v="437" u="1"/>
        <n v="1520" u="1"/>
        <n v="2147" u="1"/>
      </sharedItems>
    </cacheField>
    <cacheField name="ANNUAL AVERAGE" numFmtId="164">
      <sharedItems containsString="0" containsBlank="1" containsNumber="1" minValue="0" maxValue="163.03448275862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anine McLeod" refreshedDate="42698.31274872685" createdVersion="4" refreshedVersion="4" minRefreshableVersion="3" recordCount="3202">
  <cacheSource type="worksheet">
    <worksheetSource ref="A6:M3208" sheet="2016 DATA"/>
  </cacheSource>
  <cacheFields count="13">
    <cacheField name="FAMILY SURNAME" numFmtId="43">
      <sharedItems containsBlank="1"/>
    </cacheField>
    <cacheField name="PREFERRED NAME" numFmtId="43">
      <sharedItems containsBlank="1"/>
    </cacheField>
    <cacheField name="SURNAME PREFERRED NAME" numFmtId="43">
      <sharedItems containsBlank="1" count="135">
        <s v="ALBERS Josh"/>
        <s v="ARGENT Shane"/>
        <s v="BAILEY Callum"/>
        <s v="BEAR -- FIX-- Polar"/>
        <s v="BEAR -- FIX-- Renee"/>
        <s v="BEROS Adam"/>
        <s v="BLAKE Matt"/>
        <s v="BOYCE-BACON Emma"/>
        <s v="BROADWAY Jess"/>
        <s v="BURRELL Brett"/>
        <s v="BURRELL Emily"/>
        <s v="BURRELL Jasmin"/>
        <s v="CONNOR Cameron"/>
        <s v="CONNOR Daniel"/>
        <s v="CONNOR Dylan"/>
        <s v="CONNOR Fitta"/>
        <s v="COOK Thomas"/>
        <s v="COOLING Damon"/>
        <s v="CORDINA Patrick"/>
        <s v="CORMICK Jessica"/>
        <s v="CORPUS Rhys"/>
        <s v="CRAIG Arwen"/>
        <s v="CRAIG Graham"/>
        <s v="CUMIELEWSKI Shannon"/>
        <s v="CUMMINS Tom"/>
        <s v="D'ALESSANDRO Phil"/>
        <s v="DAVIES Adam"/>
        <s v="DAVIES Rhian"/>
        <s v="DAVISON Keiran"/>
        <s v="DEDMAN Gordon"/>
        <s v="DEMPSTER Jackson"/>
        <s v="DIGHTON Damian"/>
        <s v="DIZAN Darryl"/>
        <s v="DONHARDT Ian"/>
        <s v="DONHARDT Jacob"/>
        <s v="DWYER Damian"/>
        <s v="EDMONDS Lachlan"/>
        <s v="EDMONDS Rowdy"/>
        <s v="EDMONDS Tom"/>
        <s v="FLEAY Graeme"/>
        <s v="FRASER James"/>
        <s v="FREEMAN Sam"/>
        <s v="GREENING Simon"/>
        <s v="HANSON Carter"/>
        <s v="HANSON Don"/>
        <s v="HANSON Jesse"/>
        <s v="HILTON Greg"/>
        <s v="HILTON Luke"/>
        <s v="HOLMES Ben"/>
        <s v="HOLMES Tim"/>
        <s v="INGLIS Tori"/>
        <s v="JEFFERY Andrew"/>
        <s v="JEFFERY Jed"/>
        <s v="JEFFERY Will"/>
        <s v="JOHNSTON Clayton"/>
        <s v="KNIGHT Ryan"/>
        <s v="LINKLATER Donna"/>
        <s v="LINKLATER Neil"/>
        <s v="LINKLATER Riley"/>
        <s v="LITTLE Chloe"/>
        <s v="LITTLE Jasmine"/>
        <s v="LITTLE Lincoln"/>
        <s v="LOUDER Amber"/>
        <s v="LUECKE Charlotte"/>
        <s v="LUECKE Dave"/>
        <s v="LUECKE Peter"/>
        <s v="LYNCH Hayley"/>
        <s v="LYNCH Jeff"/>
        <s v="M Nik"/>
        <s v="MAC GREGOR Gavin"/>
        <s v="MANNERS Chris"/>
        <s v="MARTIN Jack"/>
        <s v="MATTSON Geneo"/>
        <s v="MCCALLUM Chris"/>
        <s v="MCCALLUM Greg"/>
        <s v="MCCALLUM Jack"/>
        <s v="MCCALLUM Samuel"/>
        <s v="MCHUGH Mick"/>
        <s v="MCINTYRE Connor"/>
        <s v="MCLEOD Janine"/>
        <s v="MILAN John"/>
        <s v="MILLER Bert"/>
        <s v="MILLS Travis"/>
        <s v="MILNE Christine"/>
        <s v="MILNE Jason"/>
        <s v="MUFALE Alex"/>
        <s v="MUFALE Jo"/>
        <s v="MUFALE Sam"/>
        <s v="MUFALE Santo"/>
        <s v="NEWBERY Brad"/>
        <s v="NEWBERY Dale"/>
        <s v="NEWBERY Jacob"/>
        <s v="NEWBERY Patrick"/>
        <s v="NOORDHUIS Andrew"/>
        <s v="NOORDHUIS Josh"/>
        <s v="NORDIS Joshua"/>
        <s v="OAKFORD Richie"/>
        <s v="O'CONNOR Gary"/>
        <s v="OVEREND Brodie"/>
        <s v="OVEREND Keeley"/>
        <s v="OVEREND Megan"/>
        <s v="OVEREND Shae"/>
        <s v="OVEREND Shonna"/>
        <s v="OWEN Graeme"/>
        <s v="PARKYN Michael"/>
        <s v="PAYNE Kel"/>
        <s v="PETE Tazzie"/>
        <s v="POTTER Sean"/>
        <s v="QUINN Jane"/>
        <s v="RUSS Trent"/>
        <s v="SCHATZ Caleb"/>
        <s v="SCHATZ Tim"/>
        <s v="SCOTT Mark"/>
        <s v="SMITH Nathan"/>
        <s v="SPECKETER Alan"/>
        <s v="SPECKETER Lachlan"/>
        <s v="STEWART Denique"/>
        <s v="STEWART Hamish"/>
        <s v="STEWART Jason"/>
        <s v="SURNAME PREFERRED NAME"/>
        <s v="TESARIK John"/>
        <s v="THACKERAY Darren"/>
        <s v="THOMOPSON Jock"/>
        <s v="TULARI Aiden"/>
        <s v="TULLOCK Mick"/>
        <s v="VAN KEULE Michael"/>
        <s v="VINER Paul"/>
        <s v="VISAGIE Darryn"/>
        <s v="VISAGIE Robyn"/>
        <s v="WARREN Danny"/>
        <s v="WHEELER Stan"/>
        <s v="WHITCOMBE Sean"/>
        <s v="WOODEND Brett"/>
        <s v="WRIGHT Troy"/>
        <m/>
      </sharedItems>
    </cacheField>
    <cacheField name="AGE " numFmtId="0">
      <sharedItems containsBlank="1" count="6">
        <s v="18+"/>
        <s v="12-10"/>
        <s v="under 10"/>
        <s v="17-13"/>
        <m/>
        <s v="AGE "/>
      </sharedItems>
    </cacheField>
    <cacheField name="DEFAULT BOW" numFmtId="43">
      <sharedItems containsBlank="1"/>
    </cacheField>
    <cacheField name="GENDER" numFmtId="43">
      <sharedItems containsBlank="1"/>
    </cacheField>
    <cacheField name="DATE" numFmtId="15">
      <sharedItems containsDate="1" containsBlank="1" containsMixedTypes="1" minDate="2016-01-17T00:00:00" maxDate="2016-10-31T00:00:00"/>
    </cacheField>
    <cacheField name="SCORE" numFmtId="0">
      <sharedItems containsBlank="1" containsMixedTypes="1" containsNumber="1" containsInteger="1" minValue="0" maxValue="200"/>
    </cacheField>
    <cacheField name="BOW" numFmtId="43">
      <sharedItems containsBlank="1" count="6">
        <s v="COMP SIGHT"/>
        <s v="RECURVE"/>
        <s v="LONG"/>
        <s v="BARE"/>
        <m/>
        <s v="BOW"/>
      </sharedItems>
    </cacheField>
    <cacheField name="RANKING" numFmtId="164">
      <sharedItems containsString="0" containsBlank="1" containsNumber="1" containsInteger="1" minValue="0" maxValue="4728" count="153">
        <n v="853"/>
        <n v="66"/>
        <n v="2311"/>
        <n v="84"/>
        <n v="62"/>
        <n v="585"/>
        <n v="256"/>
        <n v="89"/>
        <n v="455"/>
        <n v="177"/>
        <n v="28"/>
        <n v="46"/>
        <n v="3259"/>
        <n v="194"/>
        <n v="556"/>
        <n v="667"/>
        <n v="1621"/>
        <n v="4234"/>
        <n v="272"/>
        <n v="110"/>
        <n v="297"/>
        <n v="166"/>
        <n v="99"/>
        <n v="41"/>
        <n v="78"/>
        <n v="138"/>
        <n v="448"/>
        <n v="145"/>
        <n v="400"/>
        <n v="489"/>
        <n v="757"/>
        <n v="135"/>
        <n v="101"/>
        <n v="498"/>
        <n v="48"/>
        <n v="1270"/>
        <n v="100"/>
        <n v="25"/>
        <n v="8"/>
        <n v="287"/>
        <n v="51"/>
        <n v="117"/>
        <n v="153"/>
        <n v="2382"/>
        <n v="1196"/>
        <n v="824"/>
        <n v="36"/>
        <n v="657"/>
        <n v="215"/>
        <n v="432"/>
        <n v="755"/>
        <n v="49"/>
        <n v="989"/>
        <n v="39"/>
        <n v="598"/>
        <n v="124"/>
        <n v="67"/>
        <n v="335"/>
        <n v="226"/>
        <n v="165"/>
        <n v="180"/>
        <n v="1326"/>
        <n v="137"/>
        <n v="32"/>
        <n v="61"/>
        <n v="72"/>
        <n v="85"/>
        <n v="1521"/>
        <n v="1033"/>
        <n v="2647"/>
        <n v="2939"/>
        <n v="290"/>
        <n v="56"/>
        <n v="23"/>
        <n v="81"/>
        <n v="144"/>
        <n v="2187"/>
        <n v="40"/>
        <n v="243"/>
        <n v="1008"/>
        <n v="108"/>
        <n v="98"/>
        <n v="1074"/>
        <n v="223"/>
        <n v="3169"/>
        <n v="1962"/>
        <n v="2622"/>
        <n v="1193"/>
        <n v="0"/>
        <n v="352"/>
        <n v="618"/>
        <n v="4090"/>
        <n v="239"/>
        <n v="170"/>
        <n v="1575"/>
        <n v="127"/>
        <n v="1895"/>
        <n v="275"/>
        <n v="64"/>
        <n v="69"/>
        <n v="870"/>
        <n v="43"/>
        <n v="201"/>
        <n v="449"/>
        <n v="227"/>
        <n v="202"/>
        <n v="1289"/>
        <n v="3636"/>
        <n v="159"/>
        <n v="2246"/>
        <n v="1970"/>
        <n v="59"/>
        <n v="230"/>
        <n v="120"/>
        <n v="76"/>
        <n v="1547"/>
        <n v="83"/>
        <n v="3200"/>
        <n v="18"/>
        <n v="164"/>
        <n v="33"/>
        <n v="115"/>
        <n v="37"/>
        <n v="964"/>
        <n v="31"/>
        <n v="394"/>
        <n v="552"/>
        <n v="150"/>
        <n v="305"/>
        <n v="126"/>
        <n v="610"/>
        <n v="4223"/>
        <n v="314"/>
        <n v="91"/>
        <n v="339"/>
        <n v="271"/>
        <n v="1534"/>
        <n v="1715"/>
        <n v="4728"/>
        <n v="1011"/>
        <n v="791"/>
        <n v="772"/>
        <n v="433"/>
        <n v="30"/>
        <n v="130"/>
        <n v="806"/>
        <n v="1869"/>
        <n v="332"/>
        <n v="1365"/>
        <n v="345"/>
        <n v="87"/>
        <n v="2337"/>
        <m/>
      </sharedItems>
    </cacheField>
    <cacheField name="ANNUAL AVERAGE" numFmtId="164">
      <sharedItems containsString="0" containsBlank="1" containsNumber="1" minValue="0" maxValue="163.0344827586207"/>
    </cacheField>
    <cacheField name="STATUS" numFmtId="164">
      <sharedItems containsString="0" containsBlank="1" containsNumber="1" containsInteger="1" minValue="0" maxValue="28" count="3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0"/>
        <n v="23"/>
        <n v="24"/>
        <n v="25"/>
        <n v="26"/>
        <n v="27"/>
        <n v="28"/>
        <m/>
      </sharedItems>
    </cacheField>
    <cacheField name="TOP 8 ELEGIBLILITY" numFmtId="164">
      <sharedItems containsBlank="1" count="3">
        <s v="NOT ELEGIBLE"/>
        <s v="ELEGIBL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02">
  <r>
    <s v="ALBERS"/>
    <s v="Josh"/>
    <x v="0"/>
    <x v="0"/>
    <s v="RECURVE"/>
    <s v="M"/>
    <d v="2016-10-16T00:00:00"/>
    <n v="186"/>
    <x v="0"/>
    <x v="0"/>
    <n v="29.413793103448278"/>
  </r>
  <r>
    <s v="ALBERS"/>
    <s v="Josh"/>
    <x v="0"/>
    <x v="0"/>
    <s v="RECURVE"/>
    <s v="M"/>
    <d v="2016-08-07T00:00:00"/>
    <n v="174"/>
    <x v="0"/>
    <x v="0"/>
    <n v="29.413793103448278"/>
  </r>
  <r>
    <s v="ALBERS"/>
    <s v="Josh"/>
    <x v="0"/>
    <x v="0"/>
    <s v="RECURVE"/>
    <s v="M"/>
    <d v="2016-02-28T00:00:00"/>
    <n v="172"/>
    <x v="0"/>
    <x v="0"/>
    <n v="29.413793103448278"/>
  </r>
  <r>
    <s v="ALBERS"/>
    <s v="Josh"/>
    <x v="0"/>
    <x v="0"/>
    <s v="RECURVE"/>
    <s v="M"/>
    <d v="2016-02-21T00:00:00"/>
    <n v="164"/>
    <x v="0"/>
    <x v="0"/>
    <n v="29.413793103448278"/>
  </r>
  <r>
    <s v="ALBERS"/>
    <s v="Josh"/>
    <x v="0"/>
    <x v="0"/>
    <s v="RECURVE"/>
    <s v="M"/>
    <d v="2016-06-19T00:00:00"/>
    <n v="157"/>
    <x v="0"/>
    <x v="0"/>
    <n v="29.413793103448278"/>
  </r>
  <r>
    <s v="ALBERS"/>
    <s v="Josh"/>
    <x v="0"/>
    <x v="0"/>
    <s v="RECURVE"/>
    <s v="M"/>
    <d v="2016-05-22T00:00:00"/>
    <n v="66"/>
    <x v="1"/>
    <x v="1"/>
    <n v="2.2758620689655173"/>
  </r>
  <r>
    <s v="ARGENT"/>
    <s v="Shane"/>
    <x v="1"/>
    <x v="0"/>
    <s v="COMP SIGHT"/>
    <s v="M"/>
    <d v="2016-02-28T00:00:00"/>
    <n v="182"/>
    <x v="0"/>
    <x v="2"/>
    <n v="79.689655172413794"/>
  </r>
  <r>
    <s v="ARGENT"/>
    <s v="Shane"/>
    <x v="1"/>
    <x v="0"/>
    <s v="COMP SIGHT"/>
    <s v="M"/>
    <d v="2016-10-16T00:00:00"/>
    <n v="182"/>
    <x v="0"/>
    <x v="2"/>
    <n v="79.689655172413794"/>
  </r>
  <r>
    <s v="ARGENT"/>
    <s v="Shane"/>
    <x v="1"/>
    <x v="0"/>
    <s v="COMP SIGHT"/>
    <s v="M"/>
    <d v="2016-10-23T00:00:00"/>
    <n v="178"/>
    <x v="0"/>
    <x v="2"/>
    <n v="79.689655172413794"/>
  </r>
  <r>
    <s v="ARGENT"/>
    <s v="Shane"/>
    <x v="1"/>
    <x v="0"/>
    <s v="COMP SIGHT"/>
    <s v="M"/>
    <d v="2016-04-03T00:00:00"/>
    <n v="171"/>
    <x v="0"/>
    <x v="2"/>
    <n v="79.689655172413794"/>
  </r>
  <r>
    <s v="ARGENT"/>
    <s v="Shane"/>
    <x v="1"/>
    <x v="0"/>
    <s v="COMP SIGHT"/>
    <s v="M"/>
    <d v="2016-09-18T00:00:00"/>
    <n v="171"/>
    <x v="0"/>
    <x v="2"/>
    <n v="79.689655172413794"/>
  </r>
  <r>
    <s v="ARGENT"/>
    <s v="Shane"/>
    <x v="1"/>
    <x v="0"/>
    <s v="COMP SIGHT"/>
    <s v="M"/>
    <d v="2016-01-17T00:00:00"/>
    <n v="169"/>
    <x v="0"/>
    <x v="2"/>
    <n v="79.689655172413794"/>
  </r>
  <r>
    <s v="ARGENT"/>
    <s v="Shane"/>
    <x v="1"/>
    <x v="0"/>
    <s v="COMP SIGHT"/>
    <s v="M"/>
    <d v="2016-06-19T00:00:00"/>
    <n v="169"/>
    <x v="0"/>
    <x v="2"/>
    <n v="79.689655172413794"/>
  </r>
  <r>
    <s v="ARGENT"/>
    <s v="Shane"/>
    <x v="1"/>
    <x v="0"/>
    <s v="COMP SIGHT"/>
    <s v="M"/>
    <d v="2016-08-07T00:00:00"/>
    <n v="164"/>
    <x v="0"/>
    <x v="2"/>
    <n v="79.689655172413794"/>
  </r>
  <r>
    <s v="ARGENT"/>
    <s v="Shane"/>
    <x v="1"/>
    <x v="0"/>
    <s v="COMP SIGHT"/>
    <s v="M"/>
    <d v="2016-03-13T00:00:00"/>
    <n v="161"/>
    <x v="0"/>
    <x v="2"/>
    <n v="79.689655172413794"/>
  </r>
  <r>
    <s v="ARGENT"/>
    <s v="Shane"/>
    <x v="1"/>
    <x v="0"/>
    <s v="COMP SIGHT"/>
    <s v="M"/>
    <d v="2016-02-21T00:00:00"/>
    <n v="158"/>
    <x v="0"/>
    <x v="2"/>
    <n v="79.689655172413794"/>
  </r>
  <r>
    <s v="ARGENT"/>
    <s v="Shane"/>
    <x v="1"/>
    <x v="0"/>
    <s v="COMP SIGHT"/>
    <s v="M"/>
    <d v="2016-09-11T00:00:00"/>
    <n v="158"/>
    <x v="0"/>
    <x v="2"/>
    <n v="79.689655172413794"/>
  </r>
  <r>
    <s v="ARGENT"/>
    <s v="Shane"/>
    <x v="1"/>
    <x v="0"/>
    <s v="COMP SIGHT"/>
    <s v="M"/>
    <d v="2016-07-03T00:00:00"/>
    <n v="155"/>
    <x v="0"/>
    <x v="2"/>
    <n v="79.689655172413794"/>
  </r>
  <r>
    <s v="ARGENT"/>
    <s v="Shane"/>
    <x v="1"/>
    <x v="0"/>
    <s v="COMP SIGHT"/>
    <s v="M"/>
    <d v="2016-01-31T00:00:00"/>
    <n v="154"/>
    <x v="0"/>
    <x v="2"/>
    <n v="79.689655172413794"/>
  </r>
  <r>
    <s v="ARGENT"/>
    <s v="Shane"/>
    <x v="1"/>
    <x v="0"/>
    <s v="COMP SIGHT"/>
    <s v="M"/>
    <d v="2016-10-09T00:00:00"/>
    <n v="139"/>
    <x v="0"/>
    <x v="2"/>
    <n v="79.689655172413794"/>
  </r>
  <r>
    <s v="BAILEY"/>
    <s v="Callum"/>
    <x v="2"/>
    <x v="0"/>
    <s v="COMP SIGHT"/>
    <s v="M"/>
    <d v="2016-02-14T00:00:00"/>
    <n v="84"/>
    <x v="0"/>
    <x v="3"/>
    <n v="2.896551724137931"/>
  </r>
  <r>
    <s v="BEAR -- FIX--"/>
    <s v="Polar"/>
    <x v="3"/>
    <x v="0"/>
    <s v="LONG"/>
    <s v="M"/>
    <d v="2016-02-07T00:00:00"/>
    <n v="62"/>
    <x v="0"/>
    <x v="4"/>
    <n v="2.1379310344827585"/>
  </r>
  <r>
    <s v="BEAR -- FIX--"/>
    <s v="Polar"/>
    <x v="3"/>
    <x v="0"/>
    <s v="LONG"/>
    <s v="M"/>
    <d v="2016-06-05T00:00:00"/>
    <n v="123"/>
    <x v="2"/>
    <x v="5"/>
    <n v="20.172413793103448"/>
  </r>
  <r>
    <s v="BEAR -- FIX--"/>
    <s v="Polar"/>
    <x v="3"/>
    <x v="0"/>
    <s v="LONG"/>
    <s v="M"/>
    <d v="2016-05-22T00:00:00"/>
    <n v="112"/>
    <x v="2"/>
    <x v="5"/>
    <n v="20.172413793103448"/>
  </r>
  <r>
    <s v="BEAR -- FIX--"/>
    <s v="Polar"/>
    <x v="3"/>
    <x v="0"/>
    <s v="LONG"/>
    <s v="M"/>
    <d v="2016-05-15T00:00:00"/>
    <n v="102"/>
    <x v="2"/>
    <x v="5"/>
    <n v="20.172413793103448"/>
  </r>
  <r>
    <s v="BEAR -- FIX--"/>
    <s v="Polar"/>
    <x v="3"/>
    <x v="0"/>
    <s v="LONG"/>
    <s v="M"/>
    <d v="2016-02-28T00:00:00"/>
    <n v="73"/>
    <x v="2"/>
    <x v="5"/>
    <n v="20.172413793103448"/>
  </r>
  <r>
    <s v="BEAR -- FIX--"/>
    <s v="Polar"/>
    <x v="3"/>
    <x v="0"/>
    <s v="LONG"/>
    <s v="M"/>
    <d v="2016-05-29T00:00:00"/>
    <n v="69"/>
    <x v="2"/>
    <x v="5"/>
    <n v="20.172413793103448"/>
  </r>
  <r>
    <s v="BEAR -- FIX--"/>
    <s v="Polar"/>
    <x v="3"/>
    <x v="0"/>
    <s v="LONG"/>
    <s v="M"/>
    <d v="2016-06-19T00:00:00"/>
    <n v="68"/>
    <x v="2"/>
    <x v="5"/>
    <n v="20.172413793103448"/>
  </r>
  <r>
    <s v="BEAR -- FIX--"/>
    <s v="Polar"/>
    <x v="3"/>
    <x v="0"/>
    <s v="LONG"/>
    <s v="M"/>
    <d v="2016-04-17T00:00:00"/>
    <n v="38"/>
    <x v="2"/>
    <x v="5"/>
    <n v="20.172413793103448"/>
  </r>
  <r>
    <s v="BEAR -- FIX--"/>
    <s v="Renee"/>
    <x v="4"/>
    <x v="0"/>
    <s v="BARE"/>
    <s v="F"/>
    <d v="2016-05-22T00:00:00"/>
    <n v="92"/>
    <x v="3"/>
    <x v="6"/>
    <n v="8.8275862068965516"/>
  </r>
  <r>
    <s v="BEAR -- FIX--"/>
    <s v="Renee"/>
    <x v="4"/>
    <x v="0"/>
    <s v="BARE"/>
    <s v="F"/>
    <d v="2016-02-28T00:00:00"/>
    <n v="84"/>
    <x v="3"/>
    <x v="6"/>
    <n v="8.8275862068965516"/>
  </r>
  <r>
    <s v="BEAR -- FIX--"/>
    <s v="Renee"/>
    <x v="4"/>
    <x v="0"/>
    <s v="BARE"/>
    <s v="F"/>
    <d v="2016-05-15T00:00:00"/>
    <n v="44"/>
    <x v="3"/>
    <x v="6"/>
    <n v="8.8275862068965516"/>
  </r>
  <r>
    <s v="BEAR -- FIX--"/>
    <s v="Renee"/>
    <x v="4"/>
    <x v="0"/>
    <s v="BARE"/>
    <s v="F"/>
    <d v="2016-04-17T00:00:00"/>
    <n v="36"/>
    <x v="3"/>
    <x v="6"/>
    <n v="8.8275862068965516"/>
  </r>
  <r>
    <s v="BEROS"/>
    <s v="Adam"/>
    <x v="5"/>
    <x v="0"/>
    <s v="COMP SIGHT"/>
    <s v="M"/>
    <d v="2016-09-11T00:00:00"/>
    <n v="89"/>
    <x v="0"/>
    <x v="7"/>
    <n v="3.0689655172413794"/>
  </r>
  <r>
    <s v="BLAKE"/>
    <s v="Matt"/>
    <x v="6"/>
    <x v="0"/>
    <s v="COMP SIGHT"/>
    <s v="M"/>
    <d v="2016-04-03T00:00:00"/>
    <n v="170"/>
    <x v="0"/>
    <x v="8"/>
    <n v="15.689655172413794"/>
  </r>
  <r>
    <s v="BLAKE"/>
    <s v="Matt"/>
    <x v="6"/>
    <x v="0"/>
    <s v="COMP SIGHT"/>
    <s v="M"/>
    <d v="2016-03-20T00:00:00"/>
    <n v="167"/>
    <x v="0"/>
    <x v="8"/>
    <n v="15.689655172413794"/>
  </r>
  <r>
    <s v="BLAKE"/>
    <s v="Matt"/>
    <x v="6"/>
    <x v="0"/>
    <s v="COMP SIGHT"/>
    <s v="M"/>
    <d v="2016-03-13T00:00:00"/>
    <n v="118"/>
    <x v="0"/>
    <x v="8"/>
    <n v="15.689655172413794"/>
  </r>
  <r>
    <s v="BOYCE-BACON"/>
    <s v="Emma"/>
    <x v="7"/>
    <x v="0"/>
    <s v="COMP SIGHT"/>
    <s v="F"/>
    <d v="2016-06-05T00:00:00"/>
    <n v="177"/>
    <x v="0"/>
    <x v="9"/>
    <n v="6.1034482758620694"/>
  </r>
  <r>
    <s v="BOYCE-BACON"/>
    <s v="Emma"/>
    <x v="7"/>
    <x v="0"/>
    <s v="COMP SIGHT"/>
    <s v="F"/>
    <d v="2016-01-17T00:00:00"/>
    <n v="28"/>
    <x v="1"/>
    <x v="10"/>
    <n v="0.96551724137931039"/>
  </r>
  <r>
    <s v="BROADWAY"/>
    <s v="Jess"/>
    <x v="8"/>
    <x v="1"/>
    <s v="RECURVE"/>
    <s v="F"/>
    <d v="2016-04-17T00:00:00"/>
    <n v="46"/>
    <x v="1"/>
    <x v="11"/>
    <n v="1.5862068965517242"/>
  </r>
  <r>
    <s v="BURRELL"/>
    <s v="Brett"/>
    <x v="9"/>
    <x v="0"/>
    <s v="COMP SIGHT"/>
    <s v="M"/>
    <d v="2016-02-14T00:00:00"/>
    <n v="193"/>
    <x v="0"/>
    <x v="12"/>
    <n v="112.37931034482759"/>
  </r>
  <r>
    <s v="BURRELL"/>
    <s v="Brett"/>
    <x v="9"/>
    <x v="0"/>
    <s v="COMP SIGHT"/>
    <s v="M"/>
    <d v="2016-10-09T00:00:00"/>
    <n v="192"/>
    <x v="0"/>
    <x v="12"/>
    <n v="112.37931034482759"/>
  </r>
  <r>
    <s v="BURRELL"/>
    <s v="Brett"/>
    <x v="9"/>
    <x v="0"/>
    <s v="COMP SIGHT"/>
    <s v="M"/>
    <d v="2016-08-07T00:00:00"/>
    <n v="188"/>
    <x v="0"/>
    <x v="12"/>
    <n v="112.37931034482759"/>
  </r>
  <r>
    <s v="BURRELL"/>
    <s v="Brett"/>
    <x v="9"/>
    <x v="0"/>
    <s v="COMP SIGHT"/>
    <s v="M"/>
    <d v="2016-10-30T00:00:00"/>
    <n v="187"/>
    <x v="0"/>
    <x v="12"/>
    <n v="112.37931034482759"/>
  </r>
  <r>
    <s v="BURRELL"/>
    <s v="Brett"/>
    <x v="9"/>
    <x v="0"/>
    <s v="COMP SIGHT"/>
    <s v="M"/>
    <d v="2016-05-29T00:00:00"/>
    <n v="185"/>
    <x v="0"/>
    <x v="12"/>
    <n v="112.37931034482759"/>
  </r>
  <r>
    <s v="BURRELL"/>
    <s v="Brett"/>
    <x v="9"/>
    <x v="0"/>
    <s v="COMP SIGHT"/>
    <s v="M"/>
    <d v="2016-02-07T00:00:00"/>
    <n v="184"/>
    <x v="0"/>
    <x v="12"/>
    <n v="112.37931034482759"/>
  </r>
  <r>
    <s v="BURRELL"/>
    <s v="Brett"/>
    <x v="9"/>
    <x v="0"/>
    <s v="COMP SIGHT"/>
    <s v="M"/>
    <d v="2016-01-17T00:00:00"/>
    <n v="183"/>
    <x v="0"/>
    <x v="12"/>
    <n v="112.37931034482759"/>
  </r>
  <r>
    <s v="BURRELL"/>
    <s v="Brett"/>
    <x v="9"/>
    <x v="0"/>
    <s v="COMP SIGHT"/>
    <s v="M"/>
    <d v="2016-09-04T00:00:00"/>
    <n v="183"/>
    <x v="0"/>
    <x v="12"/>
    <n v="112.37931034482759"/>
  </r>
  <r>
    <s v="BURRELL"/>
    <s v="Brett"/>
    <x v="9"/>
    <x v="0"/>
    <s v="COMP SIGHT"/>
    <s v="M"/>
    <d v="2016-02-21T00:00:00"/>
    <n v="182"/>
    <x v="0"/>
    <x v="12"/>
    <n v="112.37931034482759"/>
  </r>
  <r>
    <s v="BURRELL"/>
    <s v="Brett"/>
    <x v="9"/>
    <x v="0"/>
    <s v="COMP SIGHT"/>
    <s v="M"/>
    <d v="2016-10-16T00:00:00"/>
    <n v="181"/>
    <x v="0"/>
    <x v="12"/>
    <n v="112.37931034482759"/>
  </r>
  <r>
    <s v="BURRELL"/>
    <s v="Brett"/>
    <x v="9"/>
    <x v="0"/>
    <s v="COMP SIGHT"/>
    <s v="M"/>
    <d v="2016-03-06T00:00:00"/>
    <n v="180"/>
    <x v="0"/>
    <x v="12"/>
    <n v="112.37931034482759"/>
  </r>
  <r>
    <s v="BURRELL"/>
    <s v="Brett"/>
    <x v="9"/>
    <x v="0"/>
    <s v="COMP SIGHT"/>
    <s v="M"/>
    <d v="2016-02-28T00:00:00"/>
    <n v="179"/>
    <x v="0"/>
    <x v="12"/>
    <n v="112.37931034482759"/>
  </r>
  <r>
    <s v="BURRELL"/>
    <s v="Brett"/>
    <x v="9"/>
    <x v="0"/>
    <s v="COMP SIGHT"/>
    <s v="M"/>
    <d v="2016-08-14T00:00:00"/>
    <n v="179"/>
    <x v="0"/>
    <x v="12"/>
    <n v="112.37931034482759"/>
  </r>
  <r>
    <s v="BURRELL"/>
    <s v="Brett"/>
    <x v="9"/>
    <x v="0"/>
    <s v="COMP SIGHT"/>
    <s v="M"/>
    <d v="2016-09-18T00:00:00"/>
    <n v="179"/>
    <x v="0"/>
    <x v="12"/>
    <n v="112.37931034482759"/>
  </r>
  <r>
    <s v="BURRELL"/>
    <s v="Brett"/>
    <x v="9"/>
    <x v="0"/>
    <s v="COMP SIGHT"/>
    <s v="M"/>
    <d v="2016-09-11T00:00:00"/>
    <n v="178"/>
    <x v="0"/>
    <x v="12"/>
    <n v="112.37931034482759"/>
  </r>
  <r>
    <s v="BURRELL"/>
    <s v="Brett"/>
    <x v="9"/>
    <x v="0"/>
    <s v="COMP SIGHT"/>
    <s v="M"/>
    <d v="2016-10-02T00:00:00"/>
    <n v="172"/>
    <x v="0"/>
    <x v="12"/>
    <n v="112.37931034482759"/>
  </r>
  <r>
    <s v="BURRELL"/>
    <s v="Brett"/>
    <x v="9"/>
    <x v="0"/>
    <s v="COMP SIGHT"/>
    <s v="M"/>
    <d v="2016-01-31T00:00:00"/>
    <n v="167"/>
    <x v="0"/>
    <x v="12"/>
    <n v="112.37931034482759"/>
  </r>
  <r>
    <s v="BURRELL"/>
    <s v="Brett"/>
    <x v="9"/>
    <x v="0"/>
    <s v="COMP SIGHT"/>
    <s v="M"/>
    <d v="2016-03-13T00:00:00"/>
    <n v="167"/>
    <x v="0"/>
    <x v="12"/>
    <n v="112.37931034482759"/>
  </r>
  <r>
    <s v="BURRELL"/>
    <s v="Emily"/>
    <x v="10"/>
    <x v="1"/>
    <s v="COMP SIGHT"/>
    <s v="F"/>
    <d v="2016-02-07T00:00:00"/>
    <n v="69"/>
    <x v="0"/>
    <x v="13"/>
    <n v="6.6896551724137927"/>
  </r>
  <r>
    <s v="BURRELL"/>
    <s v="Emily"/>
    <x v="10"/>
    <x v="1"/>
    <s v="COMP SIGHT"/>
    <s v="F"/>
    <d v="2016-10-09T00:00:00"/>
    <n v="69"/>
    <x v="0"/>
    <x v="13"/>
    <n v="6.6896551724137927"/>
  </r>
  <r>
    <s v="BURRELL"/>
    <s v="Emily"/>
    <x v="10"/>
    <x v="1"/>
    <s v="COMP SIGHT"/>
    <s v="F"/>
    <d v="2016-10-30T00:00:00"/>
    <n v="56"/>
    <x v="0"/>
    <x v="13"/>
    <n v="6.6896551724137927"/>
  </r>
  <r>
    <s v="BURRELL"/>
    <s v="Jasmin"/>
    <x v="11"/>
    <x v="1"/>
    <s v="RECURVE"/>
    <s v="F"/>
    <d v="2016-10-16T00:00:00"/>
    <n v="84"/>
    <x v="1"/>
    <x v="14"/>
    <n v="19.172413793103448"/>
  </r>
  <r>
    <s v="BURRELL"/>
    <s v="Jasmin"/>
    <x v="11"/>
    <x v="1"/>
    <s v="RECURVE"/>
    <s v="F"/>
    <d v="2016-02-21T00:00:00"/>
    <n v="74"/>
    <x v="1"/>
    <x v="14"/>
    <n v="19.172413793103448"/>
  </r>
  <r>
    <s v="BURRELL"/>
    <s v="Jasmin"/>
    <x v="11"/>
    <x v="1"/>
    <s v="RECURVE"/>
    <s v="F"/>
    <d v="2016-10-30T00:00:00"/>
    <n v="70"/>
    <x v="1"/>
    <x v="14"/>
    <n v="19.172413793103448"/>
  </r>
  <r>
    <s v="BURRELL"/>
    <s v="Jasmin"/>
    <x v="11"/>
    <x v="1"/>
    <s v="RECURVE"/>
    <s v="F"/>
    <d v="2016-02-07T00:00:00"/>
    <n v="67"/>
    <x v="1"/>
    <x v="14"/>
    <n v="19.172413793103448"/>
  </r>
  <r>
    <s v="BURRELL"/>
    <s v="Jasmin"/>
    <x v="11"/>
    <x v="1"/>
    <s v="RECURVE"/>
    <s v="F"/>
    <d v="2016-08-07T00:00:00"/>
    <n v="61"/>
    <x v="1"/>
    <x v="14"/>
    <n v="19.172413793103448"/>
  </r>
  <r>
    <s v="BURRELL"/>
    <s v="Jasmin"/>
    <x v="11"/>
    <x v="1"/>
    <s v="RECURVE"/>
    <s v="F"/>
    <d v="2016-01-31T00:00:00"/>
    <n v="57"/>
    <x v="1"/>
    <x v="14"/>
    <n v="19.172413793103448"/>
  </r>
  <r>
    <s v="BURRELL"/>
    <s v="Jasmin"/>
    <x v="11"/>
    <x v="1"/>
    <s v="RECURVE"/>
    <s v="F"/>
    <d v="2016-05-29T00:00:00"/>
    <n v="51"/>
    <x v="1"/>
    <x v="14"/>
    <n v="19.172413793103448"/>
  </r>
  <r>
    <s v="BURRELL"/>
    <s v="Jasmin"/>
    <x v="11"/>
    <x v="1"/>
    <s v="RECURVE"/>
    <s v="F"/>
    <d v="2016-09-11T00:00:00"/>
    <n v="49"/>
    <x v="1"/>
    <x v="14"/>
    <n v="19.172413793103448"/>
  </r>
  <r>
    <s v="BURRELL"/>
    <s v="Jasmin"/>
    <x v="11"/>
    <x v="1"/>
    <s v="RECURVE"/>
    <s v="F"/>
    <d v="2016-03-06T00:00:00"/>
    <n v="43"/>
    <x v="1"/>
    <x v="14"/>
    <n v="19.172413793103448"/>
  </r>
  <r>
    <s v="CONNOR"/>
    <s v="Cameron"/>
    <x v="12"/>
    <x v="1"/>
    <s v="COMP SIGHT"/>
    <s v="M"/>
    <d v="2016-02-21T00:00:00"/>
    <n v="161"/>
    <x v="0"/>
    <x v="15"/>
    <n v="23"/>
  </r>
  <r>
    <s v="CONNOR"/>
    <s v="Cameron"/>
    <x v="12"/>
    <x v="1"/>
    <s v="COMP SIGHT"/>
    <s v="M"/>
    <d v="2016-09-04T00:00:00"/>
    <n v="137"/>
    <x v="0"/>
    <x v="15"/>
    <n v="23"/>
  </r>
  <r>
    <s v="CONNOR"/>
    <s v="Cameron"/>
    <x v="12"/>
    <x v="1"/>
    <s v="COMP SIGHT"/>
    <s v="M"/>
    <d v="2016-04-03T00:00:00"/>
    <n v="135"/>
    <x v="0"/>
    <x v="15"/>
    <n v="23"/>
  </r>
  <r>
    <s v="CONNOR"/>
    <s v="Cameron"/>
    <x v="12"/>
    <x v="1"/>
    <s v="COMP SIGHT"/>
    <s v="M"/>
    <d v="2016-04-17T00:00:00"/>
    <n v="135"/>
    <x v="0"/>
    <x v="15"/>
    <n v="23"/>
  </r>
  <r>
    <s v="CONNOR"/>
    <s v="Cameron"/>
    <x v="12"/>
    <x v="1"/>
    <s v="COMP SIGHT"/>
    <s v="M"/>
    <d v="2016-10-02T00:00:00"/>
    <n v="99"/>
    <x v="0"/>
    <x v="15"/>
    <n v="23"/>
  </r>
  <r>
    <s v="CONNOR"/>
    <s v="Daniel"/>
    <x v="13"/>
    <x v="2"/>
    <s v="COMP SIGHT"/>
    <s v="M"/>
    <d v="2016-09-04T00:00:00"/>
    <n v="28"/>
    <x v="0"/>
    <x v="10"/>
    <n v="0.96551724137931039"/>
  </r>
  <r>
    <s v="CONNOR"/>
    <s v="Dylan"/>
    <x v="14"/>
    <x v="3"/>
    <s v="COMP SIGHT"/>
    <s v="M"/>
    <d v="2016-09-04T00:00:00"/>
    <n v="190"/>
    <x v="0"/>
    <x v="16"/>
    <n v="55.896551724137929"/>
  </r>
  <r>
    <s v="CONNOR"/>
    <s v="Dylan"/>
    <x v="14"/>
    <x v="3"/>
    <s v="COMP SIGHT"/>
    <s v="M"/>
    <d v="2016-07-10T00:00:00"/>
    <n v="183"/>
    <x v="0"/>
    <x v="16"/>
    <n v="55.896551724137929"/>
  </r>
  <r>
    <s v="CONNOR"/>
    <s v="Dylan"/>
    <x v="14"/>
    <x v="3"/>
    <s v="COMP SIGHT"/>
    <s v="M"/>
    <d v="2016-09-18T00:00:00"/>
    <n v="183"/>
    <x v="0"/>
    <x v="16"/>
    <n v="55.896551724137929"/>
  </r>
  <r>
    <s v="CONNOR"/>
    <s v="Dylan"/>
    <x v="14"/>
    <x v="3"/>
    <s v="COMP SIGHT"/>
    <s v="M"/>
    <d v="2016-10-02T00:00:00"/>
    <n v="170"/>
    <x v="0"/>
    <x v="16"/>
    <n v="55.896551724137929"/>
  </r>
  <r>
    <s v="CONNOR"/>
    <s v="Dylan"/>
    <x v="14"/>
    <x v="3"/>
    <s v="COMP SIGHT"/>
    <s v="M"/>
    <d v="2016-02-21T00:00:00"/>
    <n v="165"/>
    <x v="0"/>
    <x v="16"/>
    <n v="55.896551724137929"/>
  </r>
  <r>
    <s v="CONNOR"/>
    <s v="Dylan"/>
    <x v="14"/>
    <x v="3"/>
    <s v="COMP SIGHT"/>
    <s v="M"/>
    <d v="2016-05-29T00:00:00"/>
    <n v="164"/>
    <x v="0"/>
    <x v="16"/>
    <n v="55.896551724137929"/>
  </r>
  <r>
    <s v="CONNOR"/>
    <s v="Dylan"/>
    <x v="14"/>
    <x v="3"/>
    <s v="COMP SIGHT"/>
    <s v="M"/>
    <d v="2016-10-30T00:00:00"/>
    <n v="160"/>
    <x v="0"/>
    <x v="16"/>
    <n v="55.896551724137929"/>
  </r>
  <r>
    <s v="CONNOR"/>
    <s v="Dylan"/>
    <x v="14"/>
    <x v="3"/>
    <s v="COMP SIGHT"/>
    <s v="M"/>
    <d v="2016-04-03T00:00:00"/>
    <n v="151"/>
    <x v="0"/>
    <x v="16"/>
    <n v="55.896551724137929"/>
  </r>
  <r>
    <s v="CONNOR"/>
    <s v="Dylan"/>
    <x v="14"/>
    <x v="3"/>
    <s v="COMP SIGHT"/>
    <s v="M"/>
    <d v="2016-04-17T00:00:00"/>
    <n v="148"/>
    <x v="0"/>
    <x v="16"/>
    <n v="55.896551724137929"/>
  </r>
  <r>
    <s v="CONNOR"/>
    <s v="Dylan"/>
    <x v="14"/>
    <x v="3"/>
    <s v="COMP SIGHT"/>
    <s v="M"/>
    <d v="2016-02-07T00:00:00"/>
    <n v="107"/>
    <x v="0"/>
    <x v="16"/>
    <n v="55.896551724137929"/>
  </r>
  <r>
    <s v="CONNOR"/>
    <s v="Fitta"/>
    <x v="15"/>
    <x v="0"/>
    <s v="COMP SIGHT"/>
    <s v="M"/>
    <d v="2016-03-06T00:00:00"/>
    <n v="200"/>
    <x v="0"/>
    <x v="17"/>
    <n v="146"/>
  </r>
  <r>
    <s v="CONNOR"/>
    <s v="Fitta"/>
    <x v="15"/>
    <x v="0"/>
    <s v="COMP SIGHT"/>
    <s v="M"/>
    <d v="2016-10-09T00:00:00"/>
    <n v="200"/>
    <x v="0"/>
    <x v="17"/>
    <n v="146"/>
  </r>
  <r>
    <s v="CONNOR"/>
    <s v="Fitta"/>
    <x v="15"/>
    <x v="0"/>
    <s v="COMP SIGHT"/>
    <s v="M"/>
    <d v="2016-10-02T00:00:00"/>
    <n v="198"/>
    <x v="0"/>
    <x v="17"/>
    <n v="146"/>
  </r>
  <r>
    <s v="CONNOR"/>
    <s v="Fitta"/>
    <x v="15"/>
    <x v="0"/>
    <s v="COMP SIGHT"/>
    <s v="M"/>
    <d v="2016-01-17T00:00:00"/>
    <n v="196"/>
    <x v="0"/>
    <x v="17"/>
    <n v="146"/>
  </r>
  <r>
    <s v="CONNOR"/>
    <s v="Fitta"/>
    <x v="15"/>
    <x v="0"/>
    <s v="COMP SIGHT"/>
    <s v="M"/>
    <d v="2016-02-21T00:00:00"/>
    <n v="196"/>
    <x v="0"/>
    <x v="17"/>
    <n v="146"/>
  </r>
  <r>
    <s v="CONNOR"/>
    <s v="Fitta"/>
    <x v="15"/>
    <x v="0"/>
    <s v="COMP SIGHT"/>
    <s v="M"/>
    <d v="2016-03-13T00:00:00"/>
    <n v="196"/>
    <x v="0"/>
    <x v="17"/>
    <n v="146"/>
  </r>
  <r>
    <s v="CONNOR"/>
    <s v="Fitta"/>
    <x v="15"/>
    <x v="0"/>
    <s v="COMP SIGHT"/>
    <s v="M"/>
    <d v="2016-09-11T00:00:00"/>
    <n v="196"/>
    <x v="0"/>
    <x v="17"/>
    <n v="146"/>
  </r>
  <r>
    <s v="CONNOR"/>
    <s v="Fitta"/>
    <x v="15"/>
    <x v="0"/>
    <s v="COMP SIGHT"/>
    <s v="M"/>
    <d v="2016-10-30T00:00:00"/>
    <n v="196"/>
    <x v="0"/>
    <x v="17"/>
    <n v="146"/>
  </r>
  <r>
    <s v="CONNOR"/>
    <s v="Fitta"/>
    <x v="15"/>
    <x v="0"/>
    <s v="COMP SIGHT"/>
    <s v="M"/>
    <d v="2016-02-07T00:00:00"/>
    <n v="194"/>
    <x v="0"/>
    <x v="17"/>
    <n v="146"/>
  </r>
  <r>
    <s v="CONNOR"/>
    <s v="Fitta"/>
    <x v="15"/>
    <x v="0"/>
    <s v="COMP SIGHT"/>
    <s v="M"/>
    <d v="2016-04-03T00:00:00"/>
    <n v="194"/>
    <x v="0"/>
    <x v="17"/>
    <n v="146"/>
  </r>
  <r>
    <s v="CONNOR"/>
    <s v="Fitta"/>
    <x v="15"/>
    <x v="0"/>
    <s v="COMP SIGHT"/>
    <s v="M"/>
    <d v="2016-04-17T00:00:00"/>
    <n v="194"/>
    <x v="0"/>
    <x v="17"/>
    <n v="146"/>
  </r>
  <r>
    <s v="CONNOR"/>
    <s v="Fitta"/>
    <x v="15"/>
    <x v="0"/>
    <s v="COMP SIGHT"/>
    <s v="M"/>
    <d v="2016-09-04T00:00:00"/>
    <n v="194"/>
    <x v="0"/>
    <x v="17"/>
    <n v="146"/>
  </r>
  <r>
    <s v="CONNOR"/>
    <s v="Fitta"/>
    <x v="15"/>
    <x v="0"/>
    <s v="COMP SIGHT"/>
    <s v="M"/>
    <d v="2016-02-28T00:00:00"/>
    <n v="192"/>
    <x v="0"/>
    <x v="17"/>
    <n v="146"/>
  </r>
  <r>
    <s v="CONNOR"/>
    <s v="Fitta"/>
    <x v="15"/>
    <x v="0"/>
    <s v="COMP SIGHT"/>
    <s v="M"/>
    <d v="2016-10-23T00:00:00"/>
    <n v="192"/>
    <x v="0"/>
    <x v="17"/>
    <n v="146"/>
  </r>
  <r>
    <s v="CONNOR"/>
    <s v="Fitta"/>
    <x v="15"/>
    <x v="0"/>
    <s v="COMP SIGHT"/>
    <s v="M"/>
    <d v="2016-09-18T00:00:00"/>
    <n v="191"/>
    <x v="0"/>
    <x v="17"/>
    <n v="146"/>
  </r>
  <r>
    <s v="CONNOR"/>
    <s v="Fitta"/>
    <x v="15"/>
    <x v="0"/>
    <s v="COMP SIGHT"/>
    <s v="M"/>
    <d v="2016-05-29T00:00:00"/>
    <n v="190"/>
    <x v="0"/>
    <x v="17"/>
    <n v="146"/>
  </r>
  <r>
    <s v="CONNOR"/>
    <s v="Fitta"/>
    <x v="15"/>
    <x v="0"/>
    <s v="COMP SIGHT"/>
    <s v="M"/>
    <d v="2016-06-05T00:00:00"/>
    <n v="189"/>
    <x v="0"/>
    <x v="17"/>
    <n v="146"/>
  </r>
  <r>
    <s v="CONNOR"/>
    <s v="Fitta"/>
    <x v="15"/>
    <x v="0"/>
    <s v="COMP SIGHT"/>
    <s v="M"/>
    <d v="2016-08-07T00:00:00"/>
    <n v="188"/>
    <x v="0"/>
    <x v="17"/>
    <n v="146"/>
  </r>
  <r>
    <s v="CONNOR"/>
    <s v="Fitta"/>
    <x v="15"/>
    <x v="0"/>
    <s v="COMP SIGHT"/>
    <s v="M"/>
    <d v="2016-08-28T00:00:00"/>
    <n v="188"/>
    <x v="0"/>
    <x v="17"/>
    <n v="146"/>
  </r>
  <r>
    <s v="CONNOR"/>
    <s v="Fitta"/>
    <x v="15"/>
    <x v="0"/>
    <s v="COMP SIGHT"/>
    <s v="M"/>
    <d v="2016-10-16T00:00:00"/>
    <n v="188"/>
    <x v="0"/>
    <x v="17"/>
    <n v="146"/>
  </r>
  <r>
    <s v="CONNOR"/>
    <s v="Fitta"/>
    <x v="15"/>
    <x v="0"/>
    <s v="COMP SIGHT"/>
    <s v="M"/>
    <d v="2016-01-31T00:00:00"/>
    <n v="182"/>
    <x v="0"/>
    <x v="17"/>
    <n v="146"/>
  </r>
  <r>
    <s v="CONNOR"/>
    <s v="Fitta"/>
    <x v="15"/>
    <x v="0"/>
    <s v="COMP SIGHT"/>
    <s v="M"/>
    <d v="2016-07-10T00:00:00"/>
    <n v="180"/>
    <x v="0"/>
    <x v="17"/>
    <n v="146"/>
  </r>
  <r>
    <s v="COOK"/>
    <s v="Thomas"/>
    <x v="16"/>
    <x v="0"/>
    <s v="COMP SIGHT"/>
    <s v="M"/>
    <d v="2016-02-28T00:00:00"/>
    <n v="143"/>
    <x v="0"/>
    <x v="18"/>
    <n v="9.3793103448275854"/>
  </r>
  <r>
    <s v="COOK"/>
    <s v="Thomas"/>
    <x v="16"/>
    <x v="0"/>
    <s v="COMP SIGHT"/>
    <s v="M"/>
    <d v="2016-02-07T00:00:00"/>
    <n v="129"/>
    <x v="0"/>
    <x v="18"/>
    <n v="9.3793103448275854"/>
  </r>
  <r>
    <s v="COOLING"/>
    <s v="Damon"/>
    <x v="17"/>
    <x v="1"/>
    <s v="COMP SIGHT"/>
    <s v="M"/>
    <d v="2016-02-28T00:00:00"/>
    <n v="110"/>
    <x v="0"/>
    <x v="19"/>
    <n v="3.7931034482758621"/>
  </r>
  <r>
    <s v="CORDINA"/>
    <s v="Patrick"/>
    <x v="18"/>
    <x v="3"/>
    <s v="BARE"/>
    <s v="M"/>
    <d v="2016-06-05T00:00:00"/>
    <n v="106"/>
    <x v="1"/>
    <x v="20"/>
    <n v="10.241379310344827"/>
  </r>
  <r>
    <s v="CORDINA"/>
    <s v="Patrick"/>
    <x v="18"/>
    <x v="3"/>
    <s v="BARE"/>
    <s v="M"/>
    <d v="2016-05-22T00:00:00"/>
    <n v="71"/>
    <x v="1"/>
    <x v="20"/>
    <n v="10.241379310344827"/>
  </r>
  <r>
    <s v="CORDINA"/>
    <s v="Patrick"/>
    <x v="18"/>
    <x v="3"/>
    <s v="BARE"/>
    <s v="M"/>
    <d v="2016-06-19T00:00:00"/>
    <n v="67"/>
    <x v="1"/>
    <x v="20"/>
    <n v="10.241379310344827"/>
  </r>
  <r>
    <s v="CORDINA"/>
    <s v="Patrick"/>
    <x v="18"/>
    <x v="3"/>
    <s v="BARE"/>
    <s v="M"/>
    <d v="2016-09-04T00:00:00"/>
    <n v="53"/>
    <x v="1"/>
    <x v="20"/>
    <n v="10.241379310344827"/>
  </r>
  <r>
    <s v="CORMICK"/>
    <s v="Jessica"/>
    <x v="19"/>
    <x v="0"/>
    <s v="RECURVE"/>
    <s v="F"/>
    <d v="2016-03-06T00:00:00"/>
    <n v="94"/>
    <x v="0"/>
    <x v="21"/>
    <n v="5.7241379310344831"/>
  </r>
  <r>
    <s v="CORMICK"/>
    <s v="Jessica"/>
    <x v="19"/>
    <x v="0"/>
    <s v="RECURVE"/>
    <s v="F"/>
    <d v="2016-02-28T00:00:00"/>
    <n v="72"/>
    <x v="0"/>
    <x v="21"/>
    <n v="5.7241379310344831"/>
  </r>
  <r>
    <s v="CORMICK"/>
    <s v="Jessica"/>
    <x v="19"/>
    <x v="0"/>
    <s v="RECURVE"/>
    <s v="F"/>
    <d v="2016-06-19T00:00:00"/>
    <n v="38"/>
    <x v="1"/>
    <x v="22"/>
    <n v="3.4137931034482758"/>
  </r>
  <r>
    <s v="CORMICK"/>
    <s v="Jessica"/>
    <x v="19"/>
    <x v="0"/>
    <s v="RECURVE"/>
    <s v="F"/>
    <d v="2016-08-28T00:00:00"/>
    <n v="30"/>
    <x v="1"/>
    <x v="22"/>
    <n v="3.4137931034482758"/>
  </r>
  <r>
    <s v="CORMICK"/>
    <s v="Jessica"/>
    <x v="19"/>
    <x v="0"/>
    <s v="RECURVE"/>
    <s v="F"/>
    <d v="2016-05-22T00:00:00"/>
    <n v="18"/>
    <x v="1"/>
    <x v="22"/>
    <n v="3.4137931034482758"/>
  </r>
  <r>
    <s v="CORMICK"/>
    <s v="Jessica"/>
    <x v="19"/>
    <x v="0"/>
    <s v="RECURVE"/>
    <s v="F"/>
    <d v="2016-03-20T00:00:00"/>
    <n v="13"/>
    <x v="1"/>
    <x v="22"/>
    <n v="3.4137931034482758"/>
  </r>
  <r>
    <s v="CORPUS"/>
    <s v="Rhys"/>
    <x v="20"/>
    <x v="0"/>
    <s v="COMP SIGHT"/>
    <s v="M"/>
    <d v="2016-05-15T00:00:00"/>
    <n v="41"/>
    <x v="0"/>
    <x v="23"/>
    <n v="1.4137931034482758"/>
  </r>
  <r>
    <s v="CRAIG"/>
    <s v="Arwen"/>
    <x v="21"/>
    <x v="1"/>
    <s v="RECURVE"/>
    <s v="F"/>
    <d v="2016-04-03T00:00:00"/>
    <n v="63"/>
    <x v="1"/>
    <x v="24"/>
    <n v="2.6896551724137931"/>
  </r>
  <r>
    <s v="CRAIG"/>
    <s v="Arwen"/>
    <x v="21"/>
    <x v="1"/>
    <s v="RECURVE"/>
    <s v="F"/>
    <d v="2016-02-28T00:00:00"/>
    <n v="15"/>
    <x v="1"/>
    <x v="24"/>
    <n v="2.6896551724137931"/>
  </r>
  <r>
    <s v="CRAIG"/>
    <s v="Graham"/>
    <x v="22"/>
    <x v="0"/>
    <s v="LONG"/>
    <s v="M"/>
    <d v="2016-06-05T00:00:00"/>
    <n v="89"/>
    <x v="2"/>
    <x v="25"/>
    <n v="4.7586206896551726"/>
  </r>
  <r>
    <s v="CRAIG"/>
    <s v="Graham"/>
    <x v="22"/>
    <x v="0"/>
    <s v="LONG"/>
    <s v="M"/>
    <d v="2016-02-28T00:00:00"/>
    <n v="49"/>
    <x v="2"/>
    <x v="25"/>
    <n v="4.7586206896551726"/>
  </r>
  <r>
    <s v="CUMIELEWSKI"/>
    <s v="Shannon"/>
    <x v="23"/>
    <x v="0"/>
    <s v="COMP SIGHT"/>
    <s v="M"/>
    <d v="2016-04-17T00:00:00"/>
    <n v="166"/>
    <x v="0"/>
    <x v="26"/>
    <n v="15.448275862068966"/>
  </r>
  <r>
    <s v="CUMIELEWSKI"/>
    <s v="Shannon"/>
    <x v="23"/>
    <x v="0"/>
    <s v="COMP SIGHT"/>
    <s v="M"/>
    <d v="2016-05-15T00:00:00"/>
    <n v="144"/>
    <x v="0"/>
    <x v="26"/>
    <n v="15.448275862068966"/>
  </r>
  <r>
    <s v="CUMIELEWSKI"/>
    <s v="Shannon"/>
    <x v="23"/>
    <x v="0"/>
    <s v="COMP SIGHT"/>
    <s v="M"/>
    <d v="2016-03-13T00:00:00"/>
    <n v="138"/>
    <x v="0"/>
    <x v="26"/>
    <n v="15.448275862068966"/>
  </r>
  <r>
    <s v="CUMMINS"/>
    <s v="Tom"/>
    <x v="24"/>
    <x v="0"/>
    <s v="LONG"/>
    <s v="M"/>
    <d v="2016-08-14T00:00:00"/>
    <n v="87"/>
    <x v="2"/>
    <x v="27"/>
    <n v="5"/>
  </r>
  <r>
    <s v="CUMMINS"/>
    <s v="Tom"/>
    <x v="24"/>
    <x v="0"/>
    <s v="LONG"/>
    <s v="M"/>
    <d v="2016-10-09T00:00:00"/>
    <n v="58"/>
    <x v="2"/>
    <x v="27"/>
    <n v="5"/>
  </r>
  <r>
    <s v="D'ALESSANDRO"/>
    <s v="Phil"/>
    <x v="25"/>
    <x v="0"/>
    <s v="COMP SIGHT"/>
    <s v="M"/>
    <d v="2016-01-17T00:00:00"/>
    <n v="152"/>
    <x v="0"/>
    <x v="28"/>
    <n v="13.793103448275861"/>
  </r>
  <r>
    <s v="D'ALESSANDRO"/>
    <s v="Phil"/>
    <x v="25"/>
    <x v="0"/>
    <s v="COMP SIGHT"/>
    <s v="M"/>
    <d v="2016-03-06T00:00:00"/>
    <n v="129"/>
    <x v="0"/>
    <x v="28"/>
    <n v="13.793103448275861"/>
  </r>
  <r>
    <s v="D'ALESSANDRO"/>
    <s v="Phil"/>
    <x v="25"/>
    <x v="0"/>
    <s v="COMP SIGHT"/>
    <s v="M"/>
    <d v="2016-04-17T00:00:00"/>
    <n v="119"/>
    <x v="0"/>
    <x v="28"/>
    <n v="13.793103448275861"/>
  </r>
  <r>
    <s v="DAVIES"/>
    <s v="Adam"/>
    <x v="26"/>
    <x v="0"/>
    <s v="RECURVE"/>
    <s v="M"/>
    <d v="2016-02-28T00:00:00"/>
    <n v="117"/>
    <x v="1"/>
    <x v="29"/>
    <n v="16.862068965517242"/>
  </r>
  <r>
    <s v="DAVIES"/>
    <s v="Adam"/>
    <x v="26"/>
    <x v="0"/>
    <s v="RECURVE"/>
    <s v="M"/>
    <d v="2016-10-02T00:00:00"/>
    <n v="90"/>
    <x v="1"/>
    <x v="29"/>
    <n v="16.862068965517242"/>
  </r>
  <r>
    <s v="DAVIES"/>
    <s v="Adam"/>
    <x v="26"/>
    <x v="0"/>
    <s v="RECURVE"/>
    <s v="M"/>
    <d v="2016-09-11T00:00:00"/>
    <n v="68"/>
    <x v="1"/>
    <x v="29"/>
    <n v="16.862068965517242"/>
  </r>
  <r>
    <s v="DAVIES"/>
    <s v="Adam"/>
    <x v="26"/>
    <x v="0"/>
    <s v="RECURVE"/>
    <s v="M"/>
    <d v="2016-05-22T00:00:00"/>
    <n v="64"/>
    <x v="1"/>
    <x v="29"/>
    <n v="16.862068965517242"/>
  </r>
  <r>
    <s v="DAVIES"/>
    <s v="Adam"/>
    <x v="26"/>
    <x v="0"/>
    <s v="RECURVE"/>
    <s v="M"/>
    <d v="2016-08-28T00:00:00"/>
    <n v="58"/>
    <x v="1"/>
    <x v="29"/>
    <n v="16.862068965517242"/>
  </r>
  <r>
    <s v="DAVIES"/>
    <s v="Adam"/>
    <x v="26"/>
    <x v="0"/>
    <s v="RECURVE"/>
    <s v="M"/>
    <d v="2016-04-03T00:00:00"/>
    <n v="56"/>
    <x v="1"/>
    <x v="29"/>
    <n v="16.862068965517242"/>
  </r>
  <r>
    <s v="DAVIES"/>
    <s v="Adam"/>
    <x v="26"/>
    <x v="0"/>
    <s v="RECURVE"/>
    <s v="M"/>
    <d v="2016-04-17T00:00:00"/>
    <n v="36"/>
    <x v="1"/>
    <x v="29"/>
    <n v="16.862068965517242"/>
  </r>
  <r>
    <s v="DAVIES"/>
    <s v="Rhian"/>
    <x v="27"/>
    <x v="0"/>
    <s v="RECURVE"/>
    <s v="M"/>
    <d v="2016-02-28T00:00:00"/>
    <n v="141"/>
    <x v="0"/>
    <x v="18"/>
    <n v="9.3793103448275854"/>
  </r>
  <r>
    <s v="DAVIES"/>
    <s v="Rhian"/>
    <x v="27"/>
    <x v="0"/>
    <s v="RECURVE"/>
    <s v="M"/>
    <d v="2016-03-13T00:00:00"/>
    <n v="131"/>
    <x v="0"/>
    <x v="18"/>
    <n v="9.3793103448275854"/>
  </r>
  <r>
    <s v="DAVIES"/>
    <s v="Rhian"/>
    <x v="27"/>
    <x v="0"/>
    <s v="RECURVE"/>
    <s v="M"/>
    <d v="2016-10-02T00:00:00"/>
    <n v="119"/>
    <x v="1"/>
    <x v="30"/>
    <n v="26.103448275862068"/>
  </r>
  <r>
    <s v="DAVIES"/>
    <s v="Rhian"/>
    <x v="27"/>
    <x v="0"/>
    <s v="RECURVE"/>
    <s v="M"/>
    <d v="2016-05-15T00:00:00"/>
    <n v="116"/>
    <x v="1"/>
    <x v="30"/>
    <n v="26.103448275862068"/>
  </r>
  <r>
    <s v="DAVIES"/>
    <s v="Rhian"/>
    <x v="27"/>
    <x v="0"/>
    <s v="RECURVE"/>
    <s v="M"/>
    <d v="2016-05-22T00:00:00"/>
    <n v="112"/>
    <x v="1"/>
    <x v="30"/>
    <n v="26.103448275862068"/>
  </r>
  <r>
    <s v="DAVIES"/>
    <s v="Rhian"/>
    <x v="27"/>
    <x v="0"/>
    <s v="RECURVE"/>
    <s v="M"/>
    <d v="2016-03-20T00:00:00"/>
    <n v="111"/>
    <x v="1"/>
    <x v="30"/>
    <n v="26.103448275862068"/>
  </r>
  <r>
    <s v="DAVIES"/>
    <s v="Rhian"/>
    <x v="27"/>
    <x v="0"/>
    <s v="RECURVE"/>
    <s v="M"/>
    <d v="2016-09-11T00:00:00"/>
    <n v="104"/>
    <x v="1"/>
    <x v="30"/>
    <n v="26.103448275862068"/>
  </r>
  <r>
    <s v="DAVIES"/>
    <s v="Rhian"/>
    <x v="27"/>
    <x v="0"/>
    <s v="RECURVE"/>
    <s v="M"/>
    <d v="2016-04-03T00:00:00"/>
    <n v="103"/>
    <x v="1"/>
    <x v="30"/>
    <n v="26.103448275862068"/>
  </r>
  <r>
    <s v="DAVIES"/>
    <s v="Rhian"/>
    <x v="27"/>
    <x v="0"/>
    <s v="RECURVE"/>
    <s v="M"/>
    <d v="2016-04-17T00:00:00"/>
    <n v="92"/>
    <x v="1"/>
    <x v="30"/>
    <n v="26.103448275862068"/>
  </r>
  <r>
    <s v="DAVISON"/>
    <s v="Keiran"/>
    <x v="28"/>
    <x v="0"/>
    <s v="RECURVE"/>
    <s v="M"/>
    <d v="2016-10-16T00:00:00"/>
    <n v="90"/>
    <x v="1"/>
    <x v="31"/>
    <n v="4.6551724137931032"/>
  </r>
  <r>
    <s v="DAVISON"/>
    <s v="Keiran"/>
    <x v="28"/>
    <x v="0"/>
    <s v="RECURVE"/>
    <s v="M"/>
    <d v="2016-08-28T00:00:00"/>
    <n v="45"/>
    <x v="1"/>
    <x v="31"/>
    <n v="4.6551724137931032"/>
  </r>
  <r>
    <s v="DEDMAN"/>
    <s v="Gordon"/>
    <x v="29"/>
    <x v="0"/>
    <s v="RECURVE"/>
    <s v="M"/>
    <d v="2016-06-19T00:00:00"/>
    <n v="53"/>
    <x v="1"/>
    <x v="32"/>
    <n v="3.4827586206896552"/>
  </r>
  <r>
    <s v="DEDMAN"/>
    <s v="Gordon"/>
    <x v="29"/>
    <x v="0"/>
    <s v="RECURVE"/>
    <s v="M"/>
    <d v="2016-07-03T00:00:00"/>
    <n v="48"/>
    <x v="1"/>
    <x v="32"/>
    <n v="3.4827586206896552"/>
  </r>
  <r>
    <s v="DEMPSTER"/>
    <s v="Jackson"/>
    <x v="30"/>
    <x v="3"/>
    <s v="COMP SIGHT"/>
    <s v="M"/>
    <d v="2016-05-15T00:00:00"/>
    <n v="155"/>
    <x v="0"/>
    <x v="33"/>
    <n v="17.172413793103448"/>
  </r>
  <r>
    <s v="DEMPSTER"/>
    <s v="Jackson"/>
    <x v="30"/>
    <x v="3"/>
    <s v="COMP SIGHT"/>
    <s v="M"/>
    <d v="2016-03-13T00:00:00"/>
    <n v="123"/>
    <x v="0"/>
    <x v="33"/>
    <n v="17.172413793103448"/>
  </r>
  <r>
    <s v="DEMPSTER"/>
    <s v="Jackson"/>
    <x v="30"/>
    <x v="3"/>
    <s v="COMP SIGHT"/>
    <s v="M"/>
    <d v="2016-02-21T00:00:00"/>
    <n v="120"/>
    <x v="0"/>
    <x v="33"/>
    <n v="17.172413793103448"/>
  </r>
  <r>
    <s v="DEMPSTER"/>
    <s v="Jackson"/>
    <x v="30"/>
    <x v="3"/>
    <s v="COMP SIGHT"/>
    <s v="M"/>
    <d v="2016-03-06T00:00:00"/>
    <n v="100"/>
    <x v="0"/>
    <x v="33"/>
    <n v="17.172413793103448"/>
  </r>
  <r>
    <s v="DIGHTON"/>
    <s v="Damian"/>
    <x v="31"/>
    <x v="0"/>
    <s v="RECURVE"/>
    <s v="M"/>
    <d v="2016-01-17T00:00:00"/>
    <n v="48"/>
    <x v="0"/>
    <x v="34"/>
    <n v="1.6551724137931034"/>
  </r>
  <r>
    <s v="DIGHTON"/>
    <s v="Damian"/>
    <x v="31"/>
    <x v="0"/>
    <s v="RECURVE"/>
    <s v="M"/>
    <d v="2016-06-05T00:00:00"/>
    <n v="144"/>
    <x v="1"/>
    <x v="35"/>
    <n v="43.793103448275865"/>
  </r>
  <r>
    <s v="DIGHTON"/>
    <s v="Damian"/>
    <x v="31"/>
    <x v="0"/>
    <s v="RECURVE"/>
    <s v="M"/>
    <d v="2016-03-13T00:00:00"/>
    <n v="123"/>
    <x v="1"/>
    <x v="35"/>
    <n v="43.793103448275865"/>
  </r>
  <r>
    <s v="DIGHTON"/>
    <s v="Damian"/>
    <x v="31"/>
    <x v="0"/>
    <s v="RECURVE"/>
    <s v="M"/>
    <d v="2016-05-22T00:00:00"/>
    <n v="123"/>
    <x v="1"/>
    <x v="35"/>
    <n v="43.793103448275865"/>
  </r>
  <r>
    <s v="DIGHTON"/>
    <s v="Damian"/>
    <x v="31"/>
    <x v="0"/>
    <s v="RECURVE"/>
    <s v="M"/>
    <d v="2016-04-03T00:00:00"/>
    <n v="104"/>
    <x v="1"/>
    <x v="35"/>
    <n v="43.793103448275865"/>
  </r>
  <r>
    <s v="DIGHTON"/>
    <s v="Damian"/>
    <x v="31"/>
    <x v="0"/>
    <s v="RECURVE"/>
    <s v="M"/>
    <d v="2016-04-17T00:00:00"/>
    <n v="104"/>
    <x v="1"/>
    <x v="35"/>
    <n v="43.793103448275865"/>
  </r>
  <r>
    <s v="DIGHTON"/>
    <s v="Damian"/>
    <x v="31"/>
    <x v="0"/>
    <s v="RECURVE"/>
    <s v="M"/>
    <d v="2016-02-28T00:00:00"/>
    <n v="103"/>
    <x v="1"/>
    <x v="35"/>
    <n v="43.793103448275865"/>
  </r>
  <r>
    <s v="DIGHTON"/>
    <s v="Damian"/>
    <x v="31"/>
    <x v="0"/>
    <s v="RECURVE"/>
    <s v="M"/>
    <d v="2016-03-06T00:00:00"/>
    <n v="97"/>
    <x v="1"/>
    <x v="35"/>
    <n v="43.793103448275865"/>
  </r>
  <r>
    <s v="DIGHTON"/>
    <s v="Damian"/>
    <x v="31"/>
    <x v="0"/>
    <s v="RECURVE"/>
    <s v="M"/>
    <d v="2016-03-20T00:00:00"/>
    <n v="88"/>
    <x v="1"/>
    <x v="35"/>
    <n v="43.793103448275865"/>
  </r>
  <r>
    <s v="DIGHTON"/>
    <s v="Damian"/>
    <x v="31"/>
    <x v="0"/>
    <s v="RECURVE"/>
    <s v="M"/>
    <d v="2016-07-03T00:00:00"/>
    <n v="84"/>
    <x v="1"/>
    <x v="35"/>
    <n v="43.793103448275865"/>
  </r>
  <r>
    <s v="DIGHTON"/>
    <s v="Damian"/>
    <x v="31"/>
    <x v="0"/>
    <s v="RECURVE"/>
    <s v="M"/>
    <d v="2016-02-14T00:00:00"/>
    <n v="82"/>
    <x v="1"/>
    <x v="35"/>
    <n v="43.793103448275865"/>
  </r>
  <r>
    <s v="DIGHTON"/>
    <s v="Damian"/>
    <x v="31"/>
    <x v="0"/>
    <s v="RECURVE"/>
    <s v="M"/>
    <d v="2016-02-21T00:00:00"/>
    <n v="82"/>
    <x v="1"/>
    <x v="35"/>
    <n v="43.793103448275865"/>
  </r>
  <r>
    <s v="DIGHTON"/>
    <s v="Damian"/>
    <x v="31"/>
    <x v="0"/>
    <s v="RECURVE"/>
    <s v="M"/>
    <d v="2016-06-19T00:00:00"/>
    <n v="80"/>
    <x v="1"/>
    <x v="35"/>
    <n v="43.793103448275865"/>
  </r>
  <r>
    <s v="DIGHTON"/>
    <s v="Damian"/>
    <x v="31"/>
    <x v="0"/>
    <s v="RECURVE"/>
    <s v="M"/>
    <d v="2016-05-15T00:00:00"/>
    <n v="56"/>
    <x v="1"/>
    <x v="35"/>
    <n v="43.793103448275865"/>
  </r>
  <r>
    <s v="DIZAN"/>
    <s v="Darryl"/>
    <x v="32"/>
    <x v="0"/>
    <s v="COMP SIGHT"/>
    <s v="M"/>
    <d v="2016-08-14T00:00:00"/>
    <n v="100"/>
    <x v="0"/>
    <x v="36"/>
    <n v="3.4482758620689653"/>
  </r>
  <r>
    <s v="DONHARDT"/>
    <s v="Ian"/>
    <x v="33"/>
    <x v="4"/>
    <m/>
    <s v="M"/>
    <d v="2016-02-07T00:00:00"/>
    <n v="25"/>
    <x v="1"/>
    <x v="37"/>
    <n v="0.86206896551724133"/>
  </r>
  <r>
    <s v="DONHARDT"/>
    <s v="Jacob"/>
    <x v="34"/>
    <x v="4"/>
    <m/>
    <s v="M"/>
    <d v="2016-02-07T00:00:00"/>
    <n v="8"/>
    <x v="1"/>
    <x v="38"/>
    <n v="0.27586206896551724"/>
  </r>
  <r>
    <s v="DWYER"/>
    <s v="Damian"/>
    <x v="35"/>
    <x v="0"/>
    <s v="COMP SIGHT"/>
    <s v="M"/>
    <d v="2016-04-17T00:00:00"/>
    <n v="151"/>
    <x v="0"/>
    <x v="39"/>
    <n v="9.8965517241379306"/>
  </r>
  <r>
    <s v="DWYER"/>
    <s v="Damian"/>
    <x v="35"/>
    <x v="0"/>
    <s v="COMP SIGHT"/>
    <s v="M"/>
    <d v="2016-03-13T00:00:00"/>
    <n v="136"/>
    <x v="0"/>
    <x v="39"/>
    <n v="9.8965517241379306"/>
  </r>
  <r>
    <s v="EDMONDS"/>
    <s v="Lachlan"/>
    <x v="36"/>
    <x v="1"/>
    <s v="BARE"/>
    <s v="M"/>
    <d v="2016-02-07T00:00:00"/>
    <n v="41"/>
    <x v="3"/>
    <x v="40"/>
    <n v="1.7586206896551724"/>
  </r>
  <r>
    <s v="EDMONDS"/>
    <s v="Lachlan"/>
    <x v="36"/>
    <x v="1"/>
    <s v="BARE"/>
    <s v="M"/>
    <d v="2016-01-31T00:00:00"/>
    <n v="10"/>
    <x v="3"/>
    <x v="40"/>
    <n v="1.7586206896551724"/>
  </r>
  <r>
    <s v="EDMONDS"/>
    <s v="Lachlan"/>
    <x v="36"/>
    <x v="1"/>
    <s v="BARE"/>
    <s v="M"/>
    <d v="2016-10-02T00:00:00"/>
    <n v="117"/>
    <x v="0"/>
    <x v="41"/>
    <n v="4.0344827586206895"/>
  </r>
  <r>
    <s v="EDMONDS"/>
    <s v="Lachlan"/>
    <x v="36"/>
    <x v="1"/>
    <s v="BARE"/>
    <s v="M"/>
    <d v="2016-09-11T00:00:00"/>
    <n v="153"/>
    <x v="1"/>
    <x v="42"/>
    <n v="5.2758620689655169"/>
  </r>
  <r>
    <s v="EDMONDS"/>
    <s v="Rowdy"/>
    <x v="37"/>
    <x v="0"/>
    <s v="COMP SIGHT"/>
    <s v="M"/>
    <d v="2016-10-16T00:00:00"/>
    <n v="196"/>
    <x v="0"/>
    <x v="43"/>
    <n v="82.137931034482762"/>
  </r>
  <r>
    <s v="EDMONDS"/>
    <s v="Rowdy"/>
    <x v="37"/>
    <x v="0"/>
    <s v="COMP SIGHT"/>
    <s v="M"/>
    <d v="2016-09-04T00:00:00"/>
    <n v="194"/>
    <x v="0"/>
    <x v="43"/>
    <n v="82.137931034482762"/>
  </r>
  <r>
    <s v="EDMONDS"/>
    <s v="Rowdy"/>
    <x v="37"/>
    <x v="0"/>
    <s v="COMP SIGHT"/>
    <s v="M"/>
    <d v="2016-10-30T00:00:00"/>
    <n v="188"/>
    <x v="0"/>
    <x v="43"/>
    <n v="82.137931034482762"/>
  </r>
  <r>
    <s v="EDMONDS"/>
    <s v="Rowdy"/>
    <x v="37"/>
    <x v="0"/>
    <s v="COMP SIGHT"/>
    <s v="M"/>
    <d v="2016-10-23T00:00:00"/>
    <n v="181"/>
    <x v="0"/>
    <x v="43"/>
    <n v="82.137931034482762"/>
  </r>
  <r>
    <s v="EDMONDS"/>
    <s v="Rowdy"/>
    <x v="37"/>
    <x v="0"/>
    <s v="COMP SIGHT"/>
    <s v="M"/>
    <d v="2016-05-15T00:00:00"/>
    <n v="179"/>
    <x v="0"/>
    <x v="43"/>
    <n v="82.137931034482762"/>
  </r>
  <r>
    <s v="EDMONDS"/>
    <s v="Rowdy"/>
    <x v="37"/>
    <x v="0"/>
    <s v="COMP SIGHT"/>
    <s v="M"/>
    <d v="2016-05-22T00:00:00"/>
    <n v="178"/>
    <x v="0"/>
    <x v="43"/>
    <n v="82.137931034482762"/>
  </r>
  <r>
    <s v="EDMONDS"/>
    <s v="Rowdy"/>
    <x v="37"/>
    <x v="0"/>
    <s v="COMP SIGHT"/>
    <s v="M"/>
    <d v="2016-09-11T00:00:00"/>
    <n v="173"/>
    <x v="0"/>
    <x v="43"/>
    <n v="82.137931034482762"/>
  </r>
  <r>
    <s v="EDMONDS"/>
    <s v="Rowdy"/>
    <x v="37"/>
    <x v="0"/>
    <s v="COMP SIGHT"/>
    <s v="M"/>
    <d v="2016-10-02T00:00:00"/>
    <n v="165"/>
    <x v="0"/>
    <x v="43"/>
    <n v="82.137931034482762"/>
  </r>
  <r>
    <s v="EDMONDS"/>
    <s v="Rowdy"/>
    <x v="37"/>
    <x v="0"/>
    <s v="COMP SIGHT"/>
    <s v="M"/>
    <d v="2016-04-03T00:00:00"/>
    <n v="163"/>
    <x v="0"/>
    <x v="43"/>
    <n v="82.137931034482762"/>
  </r>
  <r>
    <s v="EDMONDS"/>
    <s v="Rowdy"/>
    <x v="37"/>
    <x v="0"/>
    <s v="COMP SIGHT"/>
    <s v="M"/>
    <d v="2016-08-07T00:00:00"/>
    <n v="162"/>
    <x v="0"/>
    <x v="43"/>
    <n v="82.137931034482762"/>
  </r>
  <r>
    <s v="EDMONDS"/>
    <s v="Rowdy"/>
    <x v="37"/>
    <x v="0"/>
    <s v="COMP SIGHT"/>
    <s v="M"/>
    <d v="2016-07-03T00:00:00"/>
    <n v="161"/>
    <x v="0"/>
    <x v="43"/>
    <n v="82.137931034482762"/>
  </r>
  <r>
    <s v="EDMONDS"/>
    <s v="Rowdy"/>
    <x v="37"/>
    <x v="0"/>
    <s v="COMP SIGHT"/>
    <s v="M"/>
    <d v="2016-02-07T00:00:00"/>
    <n v="151"/>
    <x v="0"/>
    <x v="43"/>
    <n v="82.137931034482762"/>
  </r>
  <r>
    <s v="EDMONDS"/>
    <s v="Rowdy"/>
    <x v="37"/>
    <x v="0"/>
    <s v="COMP SIGHT"/>
    <s v="M"/>
    <d v="2016-06-19T00:00:00"/>
    <n v="147"/>
    <x v="0"/>
    <x v="43"/>
    <n v="82.137931034482762"/>
  </r>
  <r>
    <s v="EDMONDS"/>
    <s v="Rowdy"/>
    <x v="37"/>
    <x v="0"/>
    <s v="COMP SIGHT"/>
    <s v="M"/>
    <d v="2016-01-31T00:00:00"/>
    <n v="144"/>
    <x v="0"/>
    <x v="43"/>
    <n v="82.137931034482762"/>
  </r>
  <r>
    <s v="EDMONDS"/>
    <s v="Tom"/>
    <x v="38"/>
    <x v="1"/>
    <s v="COMP SIGHT"/>
    <s v="M"/>
    <d v="2016-09-04T00:00:00"/>
    <n v="156"/>
    <x v="0"/>
    <x v="44"/>
    <n v="41.241379310344826"/>
  </r>
  <r>
    <s v="EDMONDS"/>
    <s v="Tom"/>
    <x v="38"/>
    <x v="1"/>
    <s v="COMP SIGHT"/>
    <s v="M"/>
    <d v="2016-02-07T00:00:00"/>
    <n v="146"/>
    <x v="0"/>
    <x v="44"/>
    <n v="41.241379310344826"/>
  </r>
  <r>
    <s v="EDMONDS"/>
    <s v="Tom"/>
    <x v="38"/>
    <x v="1"/>
    <s v="COMP SIGHT"/>
    <s v="M"/>
    <d v="2016-01-31T00:00:00"/>
    <n v="137"/>
    <x v="0"/>
    <x v="44"/>
    <n v="41.241379310344826"/>
  </r>
  <r>
    <s v="EDMONDS"/>
    <s v="Tom"/>
    <x v="38"/>
    <x v="1"/>
    <s v="COMP SIGHT"/>
    <s v="M"/>
    <d v="2016-09-11T00:00:00"/>
    <n v="133"/>
    <x v="0"/>
    <x v="44"/>
    <n v="41.241379310344826"/>
  </r>
  <r>
    <s v="EDMONDS"/>
    <s v="Tom"/>
    <x v="38"/>
    <x v="1"/>
    <s v="COMP SIGHT"/>
    <s v="M"/>
    <d v="2016-02-14T00:00:00"/>
    <n v="130"/>
    <x v="0"/>
    <x v="44"/>
    <n v="41.241379310344826"/>
  </r>
  <r>
    <s v="EDMONDS"/>
    <s v="Tom"/>
    <x v="38"/>
    <x v="1"/>
    <s v="COMP SIGHT"/>
    <s v="M"/>
    <d v="2016-05-15T00:00:00"/>
    <n v="129"/>
    <x v="0"/>
    <x v="44"/>
    <n v="41.241379310344826"/>
  </r>
  <r>
    <s v="EDMONDS"/>
    <s v="Tom"/>
    <x v="38"/>
    <x v="1"/>
    <s v="COMP SIGHT"/>
    <s v="M"/>
    <d v="2016-10-30T00:00:00"/>
    <n v="126"/>
    <x v="0"/>
    <x v="44"/>
    <n v="41.241379310344826"/>
  </r>
  <r>
    <s v="EDMONDS"/>
    <s v="Tom"/>
    <x v="38"/>
    <x v="1"/>
    <s v="COMP SIGHT"/>
    <s v="M"/>
    <d v="2016-06-19T00:00:00"/>
    <n v="120"/>
    <x v="0"/>
    <x v="44"/>
    <n v="41.241379310344826"/>
  </r>
  <r>
    <s v="EDMONDS"/>
    <s v="Tom"/>
    <x v="38"/>
    <x v="1"/>
    <s v="COMP SIGHT"/>
    <s v="M"/>
    <d v="2016-10-02T00:00:00"/>
    <n v="119"/>
    <x v="0"/>
    <x v="44"/>
    <n v="41.241379310344826"/>
  </r>
  <r>
    <s v="FLEAY"/>
    <s v="Graeme"/>
    <x v="39"/>
    <x v="0"/>
    <s v="COMP SIGHT"/>
    <s v="M"/>
    <d v="2016-06-05T00:00:00"/>
    <n v="143"/>
    <x v="0"/>
    <x v="45"/>
    <n v="28.413793103448278"/>
  </r>
  <r>
    <s v="FLEAY"/>
    <s v="Graeme"/>
    <x v="39"/>
    <x v="0"/>
    <s v="COMP SIGHT"/>
    <s v="M"/>
    <d v="2016-04-03T00:00:00"/>
    <n v="134"/>
    <x v="0"/>
    <x v="45"/>
    <n v="28.413793103448278"/>
  </r>
  <r>
    <s v="FLEAY"/>
    <s v="Graeme"/>
    <x v="39"/>
    <x v="0"/>
    <s v="COMP SIGHT"/>
    <s v="M"/>
    <d v="2016-05-29T00:00:00"/>
    <n v="119"/>
    <x v="0"/>
    <x v="45"/>
    <n v="28.413793103448278"/>
  </r>
  <r>
    <s v="FLEAY"/>
    <s v="Graeme"/>
    <x v="39"/>
    <x v="0"/>
    <s v="COMP SIGHT"/>
    <s v="M"/>
    <d v="2016-04-17T00:00:00"/>
    <n v="109"/>
    <x v="0"/>
    <x v="45"/>
    <n v="28.413793103448278"/>
  </r>
  <r>
    <s v="FLEAY"/>
    <s v="Graeme"/>
    <x v="39"/>
    <x v="0"/>
    <s v="COMP SIGHT"/>
    <s v="M"/>
    <d v="2016-05-22T00:00:00"/>
    <n v="108"/>
    <x v="0"/>
    <x v="45"/>
    <n v="28.413793103448278"/>
  </r>
  <r>
    <s v="FLEAY"/>
    <s v="Graeme"/>
    <x v="39"/>
    <x v="0"/>
    <s v="COMP SIGHT"/>
    <s v="M"/>
    <d v="2016-05-15T00:00:00"/>
    <n v="80"/>
    <x v="0"/>
    <x v="45"/>
    <n v="28.413793103448278"/>
  </r>
  <r>
    <s v="FLEAY"/>
    <s v="Graeme"/>
    <x v="39"/>
    <x v="0"/>
    <s v="COMP SIGHT"/>
    <s v="M"/>
    <d v="2016-06-19T00:00:00"/>
    <n v="77"/>
    <x v="0"/>
    <x v="45"/>
    <n v="28.413793103448278"/>
  </r>
  <r>
    <s v="FLEAY"/>
    <s v="Graeme"/>
    <x v="39"/>
    <x v="0"/>
    <s v="COMP SIGHT"/>
    <s v="M"/>
    <d v="2016-03-20T00:00:00"/>
    <n v="54"/>
    <x v="0"/>
    <x v="45"/>
    <n v="28.413793103448278"/>
  </r>
  <r>
    <s v="FLEAY"/>
    <s v="Graeme"/>
    <x v="39"/>
    <x v="0"/>
    <s v="COMP SIGHT"/>
    <s v="M"/>
    <d v="2016-02-28T00:00:00"/>
    <n v="36"/>
    <x v="1"/>
    <x v="46"/>
    <n v="1.2413793103448276"/>
  </r>
  <r>
    <s v="FRASER"/>
    <s v="James"/>
    <x v="40"/>
    <x v="0"/>
    <s v="COMP SIGHT"/>
    <s v="M"/>
    <d v="2016-02-07T00:00:00"/>
    <n v="180"/>
    <x v="0"/>
    <x v="47"/>
    <n v="22.655172413793103"/>
  </r>
  <r>
    <s v="FRASER"/>
    <s v="James"/>
    <x v="40"/>
    <x v="0"/>
    <s v="COMP SIGHT"/>
    <s v="M"/>
    <d v="2016-03-13T00:00:00"/>
    <n v="174"/>
    <x v="0"/>
    <x v="47"/>
    <n v="22.655172413793103"/>
  </r>
  <r>
    <s v="FRASER"/>
    <s v="James"/>
    <x v="40"/>
    <x v="0"/>
    <s v="COMP SIGHT"/>
    <s v="M"/>
    <d v="2016-04-17T00:00:00"/>
    <n v="154"/>
    <x v="0"/>
    <x v="47"/>
    <n v="22.655172413793103"/>
  </r>
  <r>
    <s v="FRASER"/>
    <s v="James"/>
    <x v="40"/>
    <x v="0"/>
    <s v="COMP SIGHT"/>
    <s v="M"/>
    <d v="2016-02-14T00:00:00"/>
    <n v="149"/>
    <x v="0"/>
    <x v="47"/>
    <n v="22.655172413793103"/>
  </r>
  <r>
    <s v="FREEMAN"/>
    <s v="Sam"/>
    <x v="41"/>
    <x v="0"/>
    <s v="COMP SIGHT"/>
    <s v="F"/>
    <d v="2016-09-04T00:00:00"/>
    <n v="129"/>
    <x v="0"/>
    <x v="48"/>
    <n v="7.4137931034482758"/>
  </r>
  <r>
    <s v="FREEMAN"/>
    <s v="Sam"/>
    <x v="41"/>
    <x v="0"/>
    <s v="COMP SIGHT"/>
    <s v="F"/>
    <d v="2016-09-11T00:00:00"/>
    <n v="86"/>
    <x v="0"/>
    <x v="48"/>
    <n v="7.4137931034482758"/>
  </r>
  <r>
    <s v="GREENING"/>
    <s v="Simon"/>
    <x v="42"/>
    <x v="0"/>
    <s v="COMP SIGHT"/>
    <s v="M"/>
    <d v="2016-04-03T00:00:00"/>
    <n v="159"/>
    <x v="0"/>
    <x v="49"/>
    <n v="14.896551724137931"/>
  </r>
  <r>
    <s v="GREENING"/>
    <s v="Simon"/>
    <x v="42"/>
    <x v="0"/>
    <s v="COMP SIGHT"/>
    <s v="M"/>
    <d v="2016-03-20T00:00:00"/>
    <n v="150"/>
    <x v="0"/>
    <x v="49"/>
    <n v="14.896551724137931"/>
  </r>
  <r>
    <s v="GREENING"/>
    <s v="Simon"/>
    <x v="42"/>
    <x v="0"/>
    <s v="COMP SIGHT"/>
    <s v="M"/>
    <d v="2016-07-10T00:00:00"/>
    <n v="123"/>
    <x v="0"/>
    <x v="49"/>
    <n v="14.896551724137931"/>
  </r>
  <r>
    <s v="HANSON"/>
    <s v="Carter"/>
    <x v="43"/>
    <x v="1"/>
    <s v="COMP SIGHT"/>
    <s v="M"/>
    <d v="2016-06-05T00:00:00"/>
    <n v="120"/>
    <x v="0"/>
    <x v="50"/>
    <n v="26.03448275862069"/>
  </r>
  <r>
    <s v="HANSON"/>
    <s v="Carter"/>
    <x v="43"/>
    <x v="1"/>
    <s v="COMP SIGHT"/>
    <s v="M"/>
    <d v="2016-05-29T00:00:00"/>
    <n v="97"/>
    <x v="0"/>
    <x v="50"/>
    <n v="26.03448275862069"/>
  </r>
  <r>
    <s v="HANSON"/>
    <s v="Carter"/>
    <x v="43"/>
    <x v="1"/>
    <s v="COMP SIGHT"/>
    <s v="M"/>
    <d v="2016-03-20T00:00:00"/>
    <n v="92"/>
    <x v="0"/>
    <x v="50"/>
    <n v="26.03448275862069"/>
  </r>
  <r>
    <s v="HANSON"/>
    <s v="Carter"/>
    <x v="43"/>
    <x v="1"/>
    <s v="COMP SIGHT"/>
    <s v="M"/>
    <d v="2016-01-31T00:00:00"/>
    <n v="89"/>
    <x v="0"/>
    <x v="50"/>
    <n v="26.03448275862069"/>
  </r>
  <r>
    <s v="HANSON"/>
    <s v="Carter"/>
    <x v="43"/>
    <x v="1"/>
    <s v="COMP SIGHT"/>
    <s v="M"/>
    <d v="2016-06-19T00:00:00"/>
    <n v="84"/>
    <x v="0"/>
    <x v="50"/>
    <n v="26.03448275862069"/>
  </r>
  <r>
    <s v="HANSON"/>
    <s v="Carter"/>
    <x v="43"/>
    <x v="1"/>
    <s v="COMP SIGHT"/>
    <s v="M"/>
    <d v="2016-02-14T00:00:00"/>
    <n v="81"/>
    <x v="0"/>
    <x v="50"/>
    <n v="26.03448275862069"/>
  </r>
  <r>
    <s v="HANSON"/>
    <s v="Carter"/>
    <x v="43"/>
    <x v="1"/>
    <s v="COMP SIGHT"/>
    <s v="M"/>
    <d v="2016-04-03T00:00:00"/>
    <n v="78"/>
    <x v="0"/>
    <x v="50"/>
    <n v="26.03448275862069"/>
  </r>
  <r>
    <s v="HANSON"/>
    <s v="Carter"/>
    <x v="43"/>
    <x v="1"/>
    <s v="COMP SIGHT"/>
    <s v="M"/>
    <d v="2016-08-28T00:00:00"/>
    <n v="66"/>
    <x v="0"/>
    <x v="50"/>
    <n v="26.03448275862069"/>
  </r>
  <r>
    <s v="HANSON"/>
    <s v="Carter"/>
    <x v="43"/>
    <x v="1"/>
    <s v="COMP SIGHT"/>
    <s v="M"/>
    <d v="2016-08-14T00:00:00"/>
    <n v="48"/>
    <x v="0"/>
    <x v="50"/>
    <n v="26.03448275862069"/>
  </r>
  <r>
    <s v="HANSON"/>
    <s v="Don"/>
    <x v="44"/>
    <x v="0"/>
    <s v="COMP SIGHT"/>
    <s v="M"/>
    <d v="2016-08-14T00:00:00"/>
    <n v="49"/>
    <x v="3"/>
    <x v="51"/>
    <n v="1.6896551724137931"/>
  </r>
  <r>
    <s v="HANSON"/>
    <s v="Don"/>
    <x v="44"/>
    <x v="0"/>
    <s v="COMP SIGHT"/>
    <s v="M"/>
    <d v="2016-04-03T00:00:00"/>
    <n v="151"/>
    <x v="0"/>
    <x v="52"/>
    <n v="34.103448275862071"/>
  </r>
  <r>
    <s v="HANSON"/>
    <s v="Don"/>
    <x v="44"/>
    <x v="0"/>
    <s v="COMP SIGHT"/>
    <s v="M"/>
    <d v="2016-02-14T00:00:00"/>
    <n v="149"/>
    <x v="0"/>
    <x v="52"/>
    <n v="34.103448275862071"/>
  </r>
  <r>
    <s v="HANSON"/>
    <s v="Don"/>
    <x v="44"/>
    <x v="0"/>
    <s v="COMP SIGHT"/>
    <s v="M"/>
    <d v="2016-01-31T00:00:00"/>
    <n v="143"/>
    <x v="0"/>
    <x v="52"/>
    <n v="34.103448275862071"/>
  </r>
  <r>
    <s v="HANSON"/>
    <s v="Don"/>
    <x v="44"/>
    <x v="0"/>
    <s v="COMP SIGHT"/>
    <s v="M"/>
    <d v="2016-06-05T00:00:00"/>
    <n v="141"/>
    <x v="0"/>
    <x v="52"/>
    <n v="34.103448275862071"/>
  </r>
  <r>
    <s v="HANSON"/>
    <s v="Don"/>
    <x v="44"/>
    <x v="0"/>
    <s v="COMP SIGHT"/>
    <s v="M"/>
    <d v="2016-03-20T00:00:00"/>
    <n v="138"/>
    <x v="0"/>
    <x v="52"/>
    <n v="34.103448275862071"/>
  </r>
  <r>
    <s v="HANSON"/>
    <s v="Don"/>
    <x v="44"/>
    <x v="0"/>
    <s v="COMP SIGHT"/>
    <s v="M"/>
    <d v="2016-06-19T00:00:00"/>
    <n v="137"/>
    <x v="0"/>
    <x v="52"/>
    <n v="34.103448275862071"/>
  </r>
  <r>
    <s v="HANSON"/>
    <s v="Don"/>
    <x v="44"/>
    <x v="0"/>
    <s v="COMP SIGHT"/>
    <s v="M"/>
    <d v="2016-02-07T00:00:00"/>
    <n v="130"/>
    <x v="0"/>
    <x v="52"/>
    <n v="34.103448275862071"/>
  </r>
  <r>
    <s v="HANSON"/>
    <s v="Don"/>
    <x v="44"/>
    <x v="0"/>
    <s v="COMP SIGHT"/>
    <s v="M"/>
    <d v="2016-08-28T00:00:00"/>
    <n v="39"/>
    <x v="1"/>
    <x v="53"/>
    <n v="1.3448275862068966"/>
  </r>
  <r>
    <s v="HANSON"/>
    <s v="Jesse"/>
    <x v="45"/>
    <x v="3"/>
    <s v="COMP SIGHT"/>
    <s v="M"/>
    <d v="2016-06-05T00:00:00"/>
    <n v="114"/>
    <x v="0"/>
    <x v="54"/>
    <n v="20.620689655172413"/>
  </r>
  <r>
    <s v="HANSON"/>
    <s v="Jesse"/>
    <x v="45"/>
    <x v="3"/>
    <s v="COMP SIGHT"/>
    <s v="M"/>
    <d v="2016-06-19T00:00:00"/>
    <n v="103"/>
    <x v="0"/>
    <x v="54"/>
    <n v="20.620689655172413"/>
  </r>
  <r>
    <s v="HANSON"/>
    <s v="Jesse"/>
    <x v="45"/>
    <x v="3"/>
    <s v="COMP SIGHT"/>
    <s v="M"/>
    <d v="2016-01-31T00:00:00"/>
    <n v="88"/>
    <x v="0"/>
    <x v="54"/>
    <n v="20.620689655172413"/>
  </r>
  <r>
    <s v="HANSON"/>
    <s v="Jesse"/>
    <x v="45"/>
    <x v="3"/>
    <s v="COMP SIGHT"/>
    <s v="M"/>
    <d v="2016-08-14T00:00:00"/>
    <n v="79"/>
    <x v="0"/>
    <x v="54"/>
    <n v="20.620689655172413"/>
  </r>
  <r>
    <s v="HANSON"/>
    <s v="Jesse"/>
    <x v="45"/>
    <x v="3"/>
    <s v="COMP SIGHT"/>
    <s v="M"/>
    <d v="2016-05-29T00:00:00"/>
    <n v="74"/>
    <x v="0"/>
    <x v="54"/>
    <n v="20.620689655172413"/>
  </r>
  <r>
    <s v="HANSON"/>
    <s v="Jesse"/>
    <x v="45"/>
    <x v="3"/>
    <s v="COMP SIGHT"/>
    <s v="M"/>
    <d v="2016-08-28T00:00:00"/>
    <n v="68"/>
    <x v="0"/>
    <x v="54"/>
    <n v="20.620689655172413"/>
  </r>
  <r>
    <s v="HANSON"/>
    <s v="Jesse"/>
    <x v="45"/>
    <x v="3"/>
    <s v="COMP SIGHT"/>
    <s v="M"/>
    <d v="2016-02-14T00:00:00"/>
    <n v="36"/>
    <x v="0"/>
    <x v="54"/>
    <n v="20.620689655172413"/>
  </r>
  <r>
    <s v="HANSON"/>
    <s v="Jesse"/>
    <x v="45"/>
    <x v="3"/>
    <s v="COMP SIGHT"/>
    <s v="M"/>
    <d v="2016-03-20T00:00:00"/>
    <n v="36"/>
    <x v="0"/>
    <x v="54"/>
    <n v="20.620689655172413"/>
  </r>
  <r>
    <s v="HILTON"/>
    <s v="Greg"/>
    <x v="46"/>
    <x v="0"/>
    <s v="COMP SIGHT"/>
    <s v="M"/>
    <d v="2016-04-17T00:00:00"/>
    <n v="124"/>
    <x v="0"/>
    <x v="55"/>
    <n v="4.2758620689655169"/>
  </r>
  <r>
    <s v="HILTON"/>
    <s v="Luke"/>
    <x v="47"/>
    <x v="1"/>
    <s v="BARE"/>
    <s v="M"/>
    <d v="2016-04-17T00:00:00"/>
    <n v="67"/>
    <x v="3"/>
    <x v="56"/>
    <n v="2.3103448275862069"/>
  </r>
  <r>
    <s v="HOLMES"/>
    <s v="Ben"/>
    <x v="48"/>
    <x v="1"/>
    <s v="COMP SIGHT"/>
    <s v="M"/>
    <d v="2016-06-05T00:00:00"/>
    <n v="132"/>
    <x v="0"/>
    <x v="57"/>
    <n v="11.551724137931034"/>
  </r>
  <r>
    <s v="HOLMES"/>
    <s v="Ben"/>
    <x v="48"/>
    <x v="1"/>
    <s v="COMP SIGHT"/>
    <s v="M"/>
    <d v="2016-01-31T00:00:00"/>
    <n v="122"/>
    <x v="0"/>
    <x v="57"/>
    <n v="11.551724137931034"/>
  </r>
  <r>
    <s v="HOLMES"/>
    <s v="Ben"/>
    <x v="48"/>
    <x v="1"/>
    <s v="COMP SIGHT"/>
    <s v="M"/>
    <d v="2016-04-17T00:00:00"/>
    <n v="81"/>
    <x v="0"/>
    <x v="57"/>
    <n v="11.551724137931034"/>
  </r>
  <r>
    <s v="HOLMES"/>
    <s v="Ben"/>
    <x v="48"/>
    <x v="1"/>
    <s v="COMP SIGHT"/>
    <s v="M"/>
    <d v="2016-09-04T00:00:00"/>
    <n v="95"/>
    <x v="1"/>
    <x v="58"/>
    <n v="7.7931034482758621"/>
  </r>
  <r>
    <s v="HOLMES"/>
    <s v="Ben"/>
    <x v="48"/>
    <x v="1"/>
    <s v="COMP SIGHT"/>
    <s v="M"/>
    <d v="2016-05-15T00:00:00"/>
    <n v="93"/>
    <x v="1"/>
    <x v="58"/>
    <n v="7.7931034482758621"/>
  </r>
  <r>
    <s v="HOLMES"/>
    <s v="Ben"/>
    <x v="48"/>
    <x v="1"/>
    <s v="COMP SIGHT"/>
    <s v="M"/>
    <d v="2016-08-14T00:00:00"/>
    <n v="38"/>
    <x v="1"/>
    <x v="58"/>
    <n v="7.7931034482758621"/>
  </r>
  <r>
    <s v="HOLMES"/>
    <s v="Tim"/>
    <x v="49"/>
    <x v="0"/>
    <s v="LONG"/>
    <s v="M"/>
    <d v="2016-06-05T00:00:00"/>
    <n v="165"/>
    <x v="3"/>
    <x v="59"/>
    <n v="5.6896551724137927"/>
  </r>
  <r>
    <s v="HOLMES"/>
    <s v="Tim"/>
    <x v="49"/>
    <x v="0"/>
    <s v="LONG"/>
    <s v="M"/>
    <d v="2016-01-31T00:00:00"/>
    <n v="180"/>
    <x v="0"/>
    <x v="60"/>
    <n v="6.2068965517241379"/>
  </r>
  <r>
    <s v="HOLMES"/>
    <s v="Tim"/>
    <x v="49"/>
    <x v="0"/>
    <s v="LONG"/>
    <s v="M"/>
    <d v="2016-04-03T00:00:00"/>
    <n v="155"/>
    <x v="2"/>
    <x v="61"/>
    <n v="45.724137931034484"/>
  </r>
  <r>
    <s v="HOLMES"/>
    <s v="Tim"/>
    <x v="49"/>
    <x v="0"/>
    <s v="LONG"/>
    <s v="M"/>
    <d v="2016-08-14T00:00:00"/>
    <n v="146"/>
    <x v="2"/>
    <x v="61"/>
    <n v="45.724137931034484"/>
  </r>
  <r>
    <s v="HOLMES"/>
    <s v="Tim"/>
    <x v="49"/>
    <x v="0"/>
    <s v="LONG"/>
    <s v="M"/>
    <d v="2016-10-16T00:00:00"/>
    <n v="143"/>
    <x v="2"/>
    <x v="61"/>
    <n v="45.724137931034484"/>
  </r>
  <r>
    <s v="HOLMES"/>
    <s v="Tim"/>
    <x v="49"/>
    <x v="0"/>
    <s v="LONG"/>
    <s v="M"/>
    <d v="2016-02-21T00:00:00"/>
    <n v="140"/>
    <x v="2"/>
    <x v="61"/>
    <n v="45.724137931034484"/>
  </r>
  <r>
    <s v="HOLMES"/>
    <s v="Tim"/>
    <x v="49"/>
    <x v="0"/>
    <s v="LONG"/>
    <s v="M"/>
    <d v="2016-04-17T00:00:00"/>
    <n v="133"/>
    <x v="2"/>
    <x v="61"/>
    <n v="45.724137931034484"/>
  </r>
  <r>
    <s v="HOLMES"/>
    <s v="Tim"/>
    <x v="49"/>
    <x v="0"/>
    <s v="LONG"/>
    <s v="M"/>
    <d v="2016-05-29T00:00:00"/>
    <n v="132"/>
    <x v="2"/>
    <x v="61"/>
    <n v="45.724137931034484"/>
  </r>
  <r>
    <s v="HOLMES"/>
    <s v="Tim"/>
    <x v="49"/>
    <x v="0"/>
    <s v="LONG"/>
    <s v="M"/>
    <d v="2016-05-15T00:00:00"/>
    <n v="131"/>
    <x v="2"/>
    <x v="61"/>
    <n v="45.724137931034484"/>
  </r>
  <r>
    <s v="HOLMES"/>
    <s v="Tim"/>
    <x v="49"/>
    <x v="0"/>
    <s v="LONG"/>
    <s v="M"/>
    <d v="2016-03-20T00:00:00"/>
    <n v="121"/>
    <x v="2"/>
    <x v="61"/>
    <n v="45.724137931034484"/>
  </r>
  <r>
    <s v="HOLMES"/>
    <s v="Tim"/>
    <x v="49"/>
    <x v="0"/>
    <s v="LONG"/>
    <s v="M"/>
    <d v="2016-09-04T00:00:00"/>
    <n v="120"/>
    <x v="2"/>
    <x v="61"/>
    <n v="45.724137931034484"/>
  </r>
  <r>
    <s v="HOLMES"/>
    <s v="Tim"/>
    <x v="49"/>
    <x v="0"/>
    <s v="LONG"/>
    <s v="M"/>
    <d v="2016-10-09T00:00:00"/>
    <n v="105"/>
    <x v="2"/>
    <x v="61"/>
    <n v="45.724137931034484"/>
  </r>
  <r>
    <s v="HOLMES"/>
    <s v="Tim"/>
    <x v="49"/>
    <x v="0"/>
    <s v="LONG"/>
    <s v="M"/>
    <d v="2016-02-14T00:00:00"/>
    <n v="137"/>
    <x v="1"/>
    <x v="62"/>
    <n v="4.7241379310344831"/>
  </r>
  <r>
    <s v="INGLIS"/>
    <s v="Tori"/>
    <x v="50"/>
    <x v="3"/>
    <s v="RECURVE"/>
    <s v="F"/>
    <d v="2016-04-17T00:00:00"/>
    <n v="32"/>
    <x v="3"/>
    <x v="63"/>
    <n v="1.103448275862069"/>
  </r>
  <r>
    <s v="INGLIS"/>
    <s v="Tori"/>
    <x v="50"/>
    <x v="3"/>
    <s v="RECURVE"/>
    <s v="F"/>
    <d v="2016-04-03T00:00:00"/>
    <n v="61"/>
    <x v="0"/>
    <x v="64"/>
    <n v="2.103448275862069"/>
  </r>
  <r>
    <s v="JEFFERY"/>
    <s v="Andrew"/>
    <x v="51"/>
    <x v="2"/>
    <s v="BARE"/>
    <s v="M"/>
    <d v="2016-02-07T00:00:00"/>
    <n v="72"/>
    <x v="3"/>
    <x v="65"/>
    <n v="2.4827586206896552"/>
  </r>
  <r>
    <s v="JEFFERY"/>
    <s v="Jed"/>
    <x v="52"/>
    <x v="0"/>
    <s v="BARE"/>
    <s v="M"/>
    <d v="2016-02-07T00:00:00"/>
    <n v="89"/>
    <x v="3"/>
    <x v="7"/>
    <n v="3.0689655172413794"/>
  </r>
  <r>
    <s v="JEFFERY"/>
    <s v="Will"/>
    <x v="53"/>
    <x v="2"/>
    <s v="BARE"/>
    <s v="M"/>
    <d v="2016-02-07T00:00:00"/>
    <n v="85"/>
    <x v="0"/>
    <x v="66"/>
    <n v="2.9310344827586206"/>
  </r>
  <r>
    <s v="JOHNSTON"/>
    <s v="Clayton"/>
    <x v="54"/>
    <x v="0"/>
    <s v="COMP SIGHT"/>
    <s v="M"/>
    <d v="2016-03-06T00:00:00"/>
    <n v="194"/>
    <x v="0"/>
    <x v="67"/>
    <n v="52.448275862068968"/>
  </r>
  <r>
    <s v="JOHNSTON"/>
    <s v="Clayton"/>
    <x v="54"/>
    <x v="0"/>
    <s v="COMP SIGHT"/>
    <s v="M"/>
    <d v="2016-02-21T00:00:00"/>
    <n v="189"/>
    <x v="0"/>
    <x v="67"/>
    <n v="52.448275862068968"/>
  </r>
  <r>
    <s v="JOHNSTON"/>
    <s v="Clayton"/>
    <x v="54"/>
    <x v="0"/>
    <s v="COMP SIGHT"/>
    <s v="M"/>
    <d v="2016-10-16T00:00:00"/>
    <n v="186"/>
    <x v="0"/>
    <x v="67"/>
    <n v="52.448275862068968"/>
  </r>
  <r>
    <s v="JOHNSTON"/>
    <s v="Clayton"/>
    <x v="54"/>
    <x v="0"/>
    <s v="COMP SIGHT"/>
    <s v="M"/>
    <d v="2016-02-07T00:00:00"/>
    <n v="180"/>
    <x v="0"/>
    <x v="67"/>
    <n v="52.448275862068968"/>
  </r>
  <r>
    <s v="JOHNSTON"/>
    <s v="Clayton"/>
    <x v="54"/>
    <x v="0"/>
    <s v="COMP SIGHT"/>
    <s v="M"/>
    <d v="2016-02-28T00:00:00"/>
    <n v="174"/>
    <x v="0"/>
    <x v="67"/>
    <n v="52.448275862068968"/>
  </r>
  <r>
    <s v="JOHNSTON"/>
    <s v="Clayton"/>
    <x v="54"/>
    <x v="0"/>
    <s v="COMP SIGHT"/>
    <s v="M"/>
    <d v="2016-09-11T00:00:00"/>
    <n v="165"/>
    <x v="0"/>
    <x v="67"/>
    <n v="52.448275862068968"/>
  </r>
  <r>
    <s v="JOHNSTON"/>
    <s v="Clayton"/>
    <x v="54"/>
    <x v="0"/>
    <s v="COMP SIGHT"/>
    <s v="M"/>
    <d v="2016-01-31T00:00:00"/>
    <n v="162"/>
    <x v="0"/>
    <x v="67"/>
    <n v="52.448275862068968"/>
  </r>
  <r>
    <s v="JOHNSTON"/>
    <s v="Clayton"/>
    <x v="54"/>
    <x v="0"/>
    <s v="COMP SIGHT"/>
    <s v="M"/>
    <d v="2016-08-14T00:00:00"/>
    <n v="138"/>
    <x v="0"/>
    <x v="67"/>
    <n v="52.448275862068968"/>
  </r>
  <r>
    <s v="JOHNSTON"/>
    <s v="Clayton"/>
    <x v="54"/>
    <x v="0"/>
    <s v="COMP SIGHT"/>
    <s v="M"/>
    <d v="2016-02-14T00:00:00"/>
    <n v="133"/>
    <x v="0"/>
    <x v="67"/>
    <n v="52.448275862068968"/>
  </r>
  <r>
    <s v="KNIGHT"/>
    <s v="Ryan"/>
    <x v="55"/>
    <x v="0"/>
    <s v="COMP SIGHT"/>
    <s v="M"/>
    <d v="2016-01-17T00:00:00"/>
    <n v="165"/>
    <x v="0"/>
    <x v="59"/>
    <n v="5.6896551724137927"/>
  </r>
  <r>
    <s v="LINKLATER"/>
    <s v="Donna"/>
    <x v="56"/>
    <x v="0"/>
    <s v="COMP SIGHT"/>
    <s v="F"/>
    <d v="2016-09-18T00:00:00"/>
    <n v="153"/>
    <x v="0"/>
    <x v="68"/>
    <n v="35.620689655172413"/>
  </r>
  <r>
    <s v="LINKLATER"/>
    <s v="Donna"/>
    <x v="56"/>
    <x v="0"/>
    <s v="COMP SIGHT"/>
    <s v="F"/>
    <d v="2016-09-04T00:00:00"/>
    <n v="145"/>
    <x v="0"/>
    <x v="68"/>
    <n v="35.620689655172413"/>
  </r>
  <r>
    <s v="LINKLATER"/>
    <s v="Donna"/>
    <x v="56"/>
    <x v="0"/>
    <s v="COMP SIGHT"/>
    <s v="F"/>
    <d v="2016-07-03T00:00:00"/>
    <n v="141"/>
    <x v="0"/>
    <x v="68"/>
    <n v="35.620689655172413"/>
  </r>
  <r>
    <s v="LINKLATER"/>
    <s v="Donna"/>
    <x v="56"/>
    <x v="0"/>
    <s v="COMP SIGHT"/>
    <s v="F"/>
    <d v="2016-09-11T00:00:00"/>
    <n v="141"/>
    <x v="0"/>
    <x v="68"/>
    <n v="35.620689655172413"/>
  </r>
  <r>
    <s v="LINKLATER"/>
    <s v="Donna"/>
    <x v="56"/>
    <x v="0"/>
    <s v="COMP SIGHT"/>
    <s v="F"/>
    <d v="2016-10-23T00:00:00"/>
    <n v="126"/>
    <x v="0"/>
    <x v="68"/>
    <n v="35.620689655172413"/>
  </r>
  <r>
    <s v="LINKLATER"/>
    <s v="Donna"/>
    <x v="56"/>
    <x v="0"/>
    <s v="COMP SIGHT"/>
    <s v="F"/>
    <d v="2016-10-30T00:00:00"/>
    <n v="125"/>
    <x v="0"/>
    <x v="68"/>
    <n v="35.620689655172413"/>
  </r>
  <r>
    <s v="LINKLATER"/>
    <s v="Donna"/>
    <x v="56"/>
    <x v="0"/>
    <s v="COMP SIGHT"/>
    <s v="F"/>
    <d v="2016-08-28T00:00:00"/>
    <n v="111"/>
    <x v="0"/>
    <x v="68"/>
    <n v="35.620689655172413"/>
  </r>
  <r>
    <s v="LINKLATER"/>
    <s v="Donna"/>
    <x v="56"/>
    <x v="0"/>
    <s v="COMP SIGHT"/>
    <s v="F"/>
    <d v="2016-08-14T00:00:00"/>
    <n v="91"/>
    <x v="0"/>
    <x v="68"/>
    <n v="35.620689655172413"/>
  </r>
  <r>
    <s v="LINKLATER"/>
    <s v="Neil"/>
    <x v="57"/>
    <x v="0"/>
    <s v="COMP SIGHT"/>
    <s v="M"/>
    <d v="2016-09-04T00:00:00"/>
    <n v="178"/>
    <x v="0"/>
    <x v="69"/>
    <n v="91.275862068965523"/>
  </r>
  <r>
    <s v="LINKLATER"/>
    <s v="Neil"/>
    <x v="57"/>
    <x v="0"/>
    <s v="COMP SIGHT"/>
    <s v="M"/>
    <d v="2016-06-05T00:00:00"/>
    <n v="168"/>
    <x v="0"/>
    <x v="69"/>
    <n v="91.275862068965523"/>
  </r>
  <r>
    <s v="LINKLATER"/>
    <s v="Neil"/>
    <x v="57"/>
    <x v="0"/>
    <s v="COMP SIGHT"/>
    <s v="M"/>
    <d v="2016-08-28T00:00:00"/>
    <n v="163"/>
    <x v="0"/>
    <x v="69"/>
    <n v="91.275862068965523"/>
  </r>
  <r>
    <s v="LINKLATER"/>
    <s v="Neil"/>
    <x v="57"/>
    <x v="0"/>
    <s v="COMP SIGHT"/>
    <s v="M"/>
    <d v="2016-08-07T00:00:00"/>
    <n v="154"/>
    <x v="0"/>
    <x v="69"/>
    <n v="91.275862068965523"/>
  </r>
  <r>
    <s v="LINKLATER"/>
    <s v="Neil"/>
    <x v="57"/>
    <x v="0"/>
    <s v="COMP SIGHT"/>
    <s v="M"/>
    <d v="2016-03-13T00:00:00"/>
    <n v="149"/>
    <x v="0"/>
    <x v="69"/>
    <n v="91.275862068965523"/>
  </r>
  <r>
    <s v="LINKLATER"/>
    <s v="Neil"/>
    <x v="57"/>
    <x v="0"/>
    <s v="COMP SIGHT"/>
    <s v="M"/>
    <d v="2016-07-03T00:00:00"/>
    <n v="147"/>
    <x v="0"/>
    <x v="69"/>
    <n v="91.275862068965523"/>
  </r>
  <r>
    <s v="LINKLATER"/>
    <s v="Neil"/>
    <x v="57"/>
    <x v="0"/>
    <s v="COMP SIGHT"/>
    <s v="M"/>
    <d v="2016-05-15T00:00:00"/>
    <n v="144"/>
    <x v="0"/>
    <x v="69"/>
    <n v="91.275862068965523"/>
  </r>
  <r>
    <s v="LINKLATER"/>
    <s v="Neil"/>
    <x v="57"/>
    <x v="0"/>
    <s v="COMP SIGHT"/>
    <s v="M"/>
    <d v="2016-06-19T00:00:00"/>
    <n v="144"/>
    <x v="0"/>
    <x v="69"/>
    <n v="91.275862068965523"/>
  </r>
  <r>
    <s v="LINKLATER"/>
    <s v="Neil"/>
    <x v="57"/>
    <x v="0"/>
    <s v="COMP SIGHT"/>
    <s v="M"/>
    <d v="2016-09-18T00:00:00"/>
    <n v="143"/>
    <x v="0"/>
    <x v="69"/>
    <n v="91.275862068965523"/>
  </r>
  <r>
    <s v="LINKLATER"/>
    <s v="Neil"/>
    <x v="57"/>
    <x v="0"/>
    <s v="COMP SIGHT"/>
    <s v="M"/>
    <d v="2016-05-22T00:00:00"/>
    <n v="139"/>
    <x v="0"/>
    <x v="69"/>
    <n v="91.275862068965523"/>
  </r>
  <r>
    <s v="LINKLATER"/>
    <s v="Neil"/>
    <x v="57"/>
    <x v="0"/>
    <s v="COMP SIGHT"/>
    <s v="M"/>
    <d v="2016-08-14T00:00:00"/>
    <n v="136"/>
    <x v="0"/>
    <x v="69"/>
    <n v="91.275862068965523"/>
  </r>
  <r>
    <s v="LINKLATER"/>
    <s v="Neil"/>
    <x v="57"/>
    <x v="0"/>
    <s v="COMP SIGHT"/>
    <s v="M"/>
    <d v="2016-03-20T00:00:00"/>
    <n v="134"/>
    <x v="0"/>
    <x v="69"/>
    <n v="91.275862068965523"/>
  </r>
  <r>
    <s v="LINKLATER"/>
    <s v="Neil"/>
    <x v="57"/>
    <x v="0"/>
    <s v="COMP SIGHT"/>
    <s v="M"/>
    <d v="2016-09-11T00:00:00"/>
    <n v="129"/>
    <x v="0"/>
    <x v="69"/>
    <n v="91.275862068965523"/>
  </r>
  <r>
    <s v="LINKLATER"/>
    <s v="Neil"/>
    <x v="57"/>
    <x v="0"/>
    <s v="COMP SIGHT"/>
    <s v="M"/>
    <d v="2016-05-29T00:00:00"/>
    <n v="126"/>
    <x v="0"/>
    <x v="69"/>
    <n v="91.275862068965523"/>
  </r>
  <r>
    <s v="LINKLATER"/>
    <s v="Neil"/>
    <x v="57"/>
    <x v="0"/>
    <s v="COMP SIGHT"/>
    <s v="M"/>
    <d v="2016-10-23T00:00:00"/>
    <n v="124"/>
    <x v="0"/>
    <x v="69"/>
    <n v="91.275862068965523"/>
  </r>
  <r>
    <s v="LINKLATER"/>
    <s v="Neil"/>
    <x v="57"/>
    <x v="0"/>
    <s v="COMP SIGHT"/>
    <s v="M"/>
    <d v="2016-04-03T00:00:00"/>
    <n v="123"/>
    <x v="0"/>
    <x v="69"/>
    <n v="91.275862068965523"/>
  </r>
  <r>
    <s v="LINKLATER"/>
    <s v="Neil"/>
    <x v="57"/>
    <x v="0"/>
    <s v="COMP SIGHT"/>
    <s v="M"/>
    <d v="2016-03-06T00:00:00"/>
    <n v="120"/>
    <x v="0"/>
    <x v="69"/>
    <n v="91.275862068965523"/>
  </r>
  <r>
    <s v="LINKLATER"/>
    <s v="Neil"/>
    <x v="57"/>
    <x v="0"/>
    <s v="COMP SIGHT"/>
    <s v="M"/>
    <d v="2016-10-30T00:00:00"/>
    <n v="119"/>
    <x v="0"/>
    <x v="69"/>
    <n v="91.275862068965523"/>
  </r>
  <r>
    <s v="LINKLATER"/>
    <s v="Neil"/>
    <x v="57"/>
    <x v="0"/>
    <s v="COMP SIGHT"/>
    <s v="M"/>
    <d v="2016-04-17T00:00:00"/>
    <n v="107"/>
    <x v="0"/>
    <x v="69"/>
    <n v="91.275862068965523"/>
  </r>
  <r>
    <s v="LINKLATER"/>
    <s v="Riley"/>
    <x v="58"/>
    <x v="3"/>
    <s v="COMP SIGHT"/>
    <s v="M"/>
    <d v="2016-09-04T00:00:00"/>
    <n v="190"/>
    <x v="0"/>
    <x v="70"/>
    <n v="101.34482758620689"/>
  </r>
  <r>
    <s v="LINKLATER"/>
    <s v="Riley"/>
    <x v="58"/>
    <x v="3"/>
    <s v="COMP SIGHT"/>
    <s v="M"/>
    <d v="2016-09-18T00:00:00"/>
    <n v="188"/>
    <x v="0"/>
    <x v="70"/>
    <n v="101.34482758620689"/>
  </r>
  <r>
    <s v="LINKLATER"/>
    <s v="Riley"/>
    <x v="58"/>
    <x v="3"/>
    <s v="COMP SIGHT"/>
    <s v="M"/>
    <d v="2016-02-21T00:00:00"/>
    <n v="186"/>
    <x v="0"/>
    <x v="70"/>
    <n v="101.34482758620689"/>
  </r>
  <r>
    <s v="LINKLATER"/>
    <s v="Riley"/>
    <x v="58"/>
    <x v="3"/>
    <s v="COMP SIGHT"/>
    <s v="M"/>
    <d v="2016-08-07T00:00:00"/>
    <n v="178"/>
    <x v="0"/>
    <x v="70"/>
    <n v="101.34482758620689"/>
  </r>
  <r>
    <s v="LINKLATER"/>
    <s v="Riley"/>
    <x v="58"/>
    <x v="3"/>
    <s v="COMP SIGHT"/>
    <s v="M"/>
    <d v="2016-06-19T00:00:00"/>
    <n v="177"/>
    <x v="0"/>
    <x v="70"/>
    <n v="101.34482758620689"/>
  </r>
  <r>
    <s v="LINKLATER"/>
    <s v="Riley"/>
    <x v="58"/>
    <x v="3"/>
    <s v="COMP SIGHT"/>
    <s v="M"/>
    <d v="2016-10-30T00:00:00"/>
    <n v="175"/>
    <x v="0"/>
    <x v="70"/>
    <n v="101.34482758620689"/>
  </r>
  <r>
    <s v="LINKLATER"/>
    <s v="Riley"/>
    <x v="58"/>
    <x v="3"/>
    <s v="COMP SIGHT"/>
    <s v="M"/>
    <d v="2016-05-22T00:00:00"/>
    <n v="173"/>
    <x v="0"/>
    <x v="70"/>
    <n v="101.34482758620689"/>
  </r>
  <r>
    <s v="LINKLATER"/>
    <s v="Riley"/>
    <x v="58"/>
    <x v="3"/>
    <s v="COMP SIGHT"/>
    <s v="M"/>
    <d v="2016-05-15T00:00:00"/>
    <n v="169"/>
    <x v="0"/>
    <x v="70"/>
    <n v="101.34482758620689"/>
  </r>
  <r>
    <s v="LINKLATER"/>
    <s v="Riley"/>
    <x v="58"/>
    <x v="3"/>
    <s v="COMP SIGHT"/>
    <s v="M"/>
    <d v="2016-09-11T00:00:00"/>
    <n v="166"/>
    <x v="0"/>
    <x v="70"/>
    <n v="101.34482758620689"/>
  </r>
  <r>
    <s v="LINKLATER"/>
    <s v="Riley"/>
    <x v="58"/>
    <x v="3"/>
    <s v="COMP SIGHT"/>
    <s v="M"/>
    <d v="2016-08-28T00:00:00"/>
    <n v="165"/>
    <x v="0"/>
    <x v="70"/>
    <n v="101.34482758620689"/>
  </r>
  <r>
    <s v="LINKLATER"/>
    <s v="Riley"/>
    <x v="58"/>
    <x v="3"/>
    <s v="COMP SIGHT"/>
    <s v="M"/>
    <d v="2016-03-13T00:00:00"/>
    <n v="162"/>
    <x v="0"/>
    <x v="70"/>
    <n v="101.34482758620689"/>
  </r>
  <r>
    <s v="LINKLATER"/>
    <s v="Riley"/>
    <x v="58"/>
    <x v="3"/>
    <s v="COMP SIGHT"/>
    <s v="M"/>
    <d v="2016-04-03T00:00:00"/>
    <n v="161"/>
    <x v="0"/>
    <x v="70"/>
    <n v="101.34482758620689"/>
  </r>
  <r>
    <s v="LINKLATER"/>
    <s v="Riley"/>
    <x v="58"/>
    <x v="3"/>
    <s v="COMP SIGHT"/>
    <s v="M"/>
    <d v="2016-06-05T00:00:00"/>
    <n v="160"/>
    <x v="0"/>
    <x v="70"/>
    <n v="101.34482758620689"/>
  </r>
  <r>
    <s v="LINKLATER"/>
    <s v="Riley"/>
    <x v="58"/>
    <x v="3"/>
    <s v="COMP SIGHT"/>
    <s v="M"/>
    <d v="2016-05-29T00:00:00"/>
    <n v="159"/>
    <x v="0"/>
    <x v="70"/>
    <n v="101.34482758620689"/>
  </r>
  <r>
    <s v="LINKLATER"/>
    <s v="Riley"/>
    <x v="58"/>
    <x v="3"/>
    <s v="COMP SIGHT"/>
    <s v="M"/>
    <d v="2016-07-03T00:00:00"/>
    <n v="155"/>
    <x v="0"/>
    <x v="70"/>
    <n v="101.34482758620689"/>
  </r>
  <r>
    <s v="LINKLATER"/>
    <s v="Riley"/>
    <x v="58"/>
    <x v="3"/>
    <s v="COMP SIGHT"/>
    <s v="M"/>
    <d v="2016-04-17T00:00:00"/>
    <n v="133"/>
    <x v="0"/>
    <x v="70"/>
    <n v="101.34482758620689"/>
  </r>
  <r>
    <s v="LINKLATER"/>
    <s v="Riley"/>
    <x v="58"/>
    <x v="3"/>
    <s v="COMP SIGHT"/>
    <s v="M"/>
    <d v="2016-08-14T00:00:00"/>
    <n v="129"/>
    <x v="0"/>
    <x v="70"/>
    <n v="101.34482758620689"/>
  </r>
  <r>
    <s v="LINKLATER"/>
    <s v="Riley"/>
    <x v="58"/>
    <x v="3"/>
    <s v="COMP SIGHT"/>
    <s v="M"/>
    <d v="2016-03-20T00:00:00"/>
    <n v="113"/>
    <x v="0"/>
    <x v="70"/>
    <n v="101.34482758620689"/>
  </r>
  <r>
    <s v="LITTLE"/>
    <s v="Chloe"/>
    <x v="59"/>
    <x v="3"/>
    <s v="RECURVE"/>
    <s v="F"/>
    <d v="2016-07-03T00:00:00"/>
    <n v="28"/>
    <x v="1"/>
    <x v="10"/>
    <n v="0.96551724137931039"/>
  </r>
  <r>
    <s v="LITTLE"/>
    <s v="Jasmine"/>
    <x v="60"/>
    <x v="1"/>
    <s v="RECURVE"/>
    <s v="F"/>
    <d v="2016-02-14T00:00:00"/>
    <n v="49"/>
    <x v="1"/>
    <x v="31"/>
    <n v="4.6551724137931032"/>
  </r>
  <r>
    <s v="LITTLE"/>
    <s v="Jasmine"/>
    <x v="60"/>
    <x v="1"/>
    <s v="RECURVE"/>
    <s v="F"/>
    <d v="2016-02-21T00:00:00"/>
    <n v="48"/>
    <x v="1"/>
    <x v="31"/>
    <n v="4.6551724137931032"/>
  </r>
  <r>
    <s v="LITTLE"/>
    <s v="Jasmine"/>
    <x v="60"/>
    <x v="1"/>
    <s v="RECURVE"/>
    <s v="F"/>
    <d v="2016-02-28T00:00:00"/>
    <n v="38"/>
    <x v="1"/>
    <x v="31"/>
    <n v="4.6551724137931032"/>
  </r>
  <r>
    <s v="LITTLE"/>
    <s v="Lincoln"/>
    <x v="61"/>
    <x v="0"/>
    <s v="RECURVE"/>
    <s v="M"/>
    <d v="2016-04-17T00:00:00"/>
    <n v="62"/>
    <x v="1"/>
    <x v="71"/>
    <n v="10"/>
  </r>
  <r>
    <s v="LITTLE"/>
    <s v="Lincoln"/>
    <x v="61"/>
    <x v="0"/>
    <s v="RECURVE"/>
    <s v="M"/>
    <d v="2016-03-13T00:00:00"/>
    <n v="60"/>
    <x v="1"/>
    <x v="71"/>
    <n v="10"/>
  </r>
  <r>
    <s v="LITTLE"/>
    <s v="Lincoln"/>
    <x v="61"/>
    <x v="0"/>
    <s v="RECURVE"/>
    <s v="M"/>
    <d v="2016-03-06T00:00:00"/>
    <n v="59"/>
    <x v="1"/>
    <x v="71"/>
    <n v="10"/>
  </r>
  <r>
    <s v="LITTLE"/>
    <s v="Lincoln"/>
    <x v="61"/>
    <x v="0"/>
    <s v="RECURVE"/>
    <s v="M"/>
    <d v="2016-02-28T00:00:00"/>
    <n v="56"/>
    <x v="1"/>
    <x v="71"/>
    <n v="10"/>
  </r>
  <r>
    <s v="LITTLE"/>
    <s v="Lincoln"/>
    <x v="61"/>
    <x v="0"/>
    <s v="RECURVE"/>
    <s v="M"/>
    <d v="2016-02-21T00:00:00"/>
    <n v="53"/>
    <x v="1"/>
    <x v="71"/>
    <n v="10"/>
  </r>
  <r>
    <s v="LOUDER"/>
    <s v="Amber"/>
    <x v="62"/>
    <x v="1"/>
    <s v="RECURVE"/>
    <s v="F"/>
    <d v="2016-02-21T00:00:00"/>
    <n v="56"/>
    <x v="1"/>
    <x v="72"/>
    <n v="1.9310344827586208"/>
  </r>
  <r>
    <s v="LUECKE"/>
    <s v="Charlotte"/>
    <x v="63"/>
    <x v="2"/>
    <s v="RECURVE"/>
    <s v="F"/>
    <d v="2016-07-10T00:00:00"/>
    <n v="23"/>
    <x v="1"/>
    <x v="73"/>
    <n v="0.7931034482758621"/>
  </r>
  <r>
    <s v="LUECKE"/>
    <s v="Dave"/>
    <x v="64"/>
    <x v="0"/>
    <s v="COMP SIGHT"/>
    <s v="M"/>
    <d v="2016-07-10T00:00:00"/>
    <n v="166"/>
    <x v="0"/>
    <x v="21"/>
    <n v="5.7241379310344831"/>
  </r>
  <r>
    <s v="LUECKE"/>
    <s v="Peter"/>
    <x v="65"/>
    <x v="0"/>
    <s v="BARE"/>
    <s v="M"/>
    <d v="2016-07-10T00:00:00"/>
    <n v="81"/>
    <x v="3"/>
    <x v="74"/>
    <n v="2.7931034482758621"/>
  </r>
  <r>
    <s v="LYNCH"/>
    <s v="Hayley"/>
    <x v="66"/>
    <x v="3"/>
    <s v="RECURVE"/>
    <s v="F"/>
    <d v="2016-09-04T00:00:00"/>
    <n v="48"/>
    <x v="1"/>
    <x v="75"/>
    <n v="4.9655172413793105"/>
  </r>
  <r>
    <s v="LYNCH"/>
    <s v="Hayley"/>
    <x v="66"/>
    <x v="3"/>
    <s v="RECURVE"/>
    <s v="F"/>
    <d v="2016-04-03T00:00:00"/>
    <n v="40"/>
    <x v="1"/>
    <x v="75"/>
    <n v="4.9655172413793105"/>
  </r>
  <r>
    <s v="LYNCH"/>
    <s v="Hayley"/>
    <x v="66"/>
    <x v="3"/>
    <s v="RECURVE"/>
    <s v="F"/>
    <d v="2016-04-17T00:00:00"/>
    <n v="28"/>
    <x v="1"/>
    <x v="75"/>
    <n v="4.9655172413793105"/>
  </r>
  <r>
    <s v="LYNCH"/>
    <s v="Hayley"/>
    <x v="66"/>
    <x v="3"/>
    <s v="RECURVE"/>
    <s v="F"/>
    <d v="2016-07-10T00:00:00"/>
    <n v="23"/>
    <x v="1"/>
    <x v="75"/>
    <n v="4.9655172413793105"/>
  </r>
  <r>
    <s v="LYNCH"/>
    <s v="Hayley"/>
    <x v="66"/>
    <x v="3"/>
    <s v="RECURVE"/>
    <s v="F"/>
    <d v="2016-05-22T00:00:00"/>
    <n v="5"/>
    <x v="1"/>
    <x v="75"/>
    <n v="4.9655172413793105"/>
  </r>
  <r>
    <s v="LYNCH"/>
    <s v="Jeff"/>
    <x v="67"/>
    <x v="0"/>
    <s v="COMP SIGHT"/>
    <s v="M"/>
    <d v="2016-09-04T00:00:00"/>
    <n v="180"/>
    <x v="0"/>
    <x v="76"/>
    <n v="75.41379310344827"/>
  </r>
  <r>
    <s v="LYNCH"/>
    <s v="Jeff"/>
    <x v="67"/>
    <x v="0"/>
    <s v="COMP SIGHT"/>
    <s v="M"/>
    <d v="2016-03-06T00:00:00"/>
    <n v="168"/>
    <x v="0"/>
    <x v="76"/>
    <n v="75.41379310344827"/>
  </r>
  <r>
    <s v="LYNCH"/>
    <s v="Jeff"/>
    <x v="67"/>
    <x v="0"/>
    <s v="COMP SIGHT"/>
    <s v="M"/>
    <d v="2016-04-03T00:00:00"/>
    <n v="166"/>
    <x v="0"/>
    <x v="76"/>
    <n v="75.41379310344827"/>
  </r>
  <r>
    <s v="LYNCH"/>
    <s v="Jeff"/>
    <x v="67"/>
    <x v="0"/>
    <s v="COMP SIGHT"/>
    <s v="M"/>
    <d v="2016-06-05T00:00:00"/>
    <n v="163"/>
    <x v="0"/>
    <x v="76"/>
    <n v="75.41379310344827"/>
  </r>
  <r>
    <s v="LYNCH"/>
    <s v="Jeff"/>
    <x v="67"/>
    <x v="0"/>
    <s v="COMP SIGHT"/>
    <s v="M"/>
    <d v="2016-07-10T00:00:00"/>
    <n v="163"/>
    <x v="0"/>
    <x v="76"/>
    <n v="75.41379310344827"/>
  </r>
  <r>
    <s v="LYNCH"/>
    <s v="Jeff"/>
    <x v="67"/>
    <x v="0"/>
    <s v="COMP SIGHT"/>
    <s v="M"/>
    <d v="2016-07-03T00:00:00"/>
    <n v="159"/>
    <x v="0"/>
    <x v="76"/>
    <n v="75.41379310344827"/>
  </r>
  <r>
    <s v="LYNCH"/>
    <s v="Jeff"/>
    <x v="67"/>
    <x v="0"/>
    <s v="COMP SIGHT"/>
    <s v="M"/>
    <d v="2016-09-18T00:00:00"/>
    <n v="158"/>
    <x v="0"/>
    <x v="76"/>
    <n v="75.41379310344827"/>
  </r>
  <r>
    <s v="LYNCH"/>
    <s v="Jeff"/>
    <x v="67"/>
    <x v="0"/>
    <s v="COMP SIGHT"/>
    <s v="M"/>
    <d v="2016-03-13T00:00:00"/>
    <n v="156"/>
    <x v="0"/>
    <x v="76"/>
    <n v="75.41379310344827"/>
  </r>
  <r>
    <s v="LYNCH"/>
    <s v="Jeff"/>
    <x v="67"/>
    <x v="0"/>
    <s v="COMP SIGHT"/>
    <s v="M"/>
    <d v="2016-01-17T00:00:00"/>
    <n v="154"/>
    <x v="0"/>
    <x v="76"/>
    <n v="75.41379310344827"/>
  </r>
  <r>
    <s v="LYNCH"/>
    <s v="Jeff"/>
    <x v="67"/>
    <x v="0"/>
    <s v="COMP SIGHT"/>
    <s v="M"/>
    <d v="2016-05-22T00:00:00"/>
    <n v="148"/>
    <x v="0"/>
    <x v="76"/>
    <n v="75.41379310344827"/>
  </r>
  <r>
    <s v="LYNCH"/>
    <s v="Jeff"/>
    <x v="67"/>
    <x v="0"/>
    <s v="COMP SIGHT"/>
    <s v="M"/>
    <d v="2016-09-11T00:00:00"/>
    <n v="148"/>
    <x v="0"/>
    <x v="76"/>
    <n v="75.41379310344827"/>
  </r>
  <r>
    <s v="LYNCH"/>
    <s v="Jeff"/>
    <x v="67"/>
    <x v="0"/>
    <s v="COMP SIGHT"/>
    <s v="M"/>
    <d v="2016-05-29T00:00:00"/>
    <n v="145"/>
    <x v="0"/>
    <x v="76"/>
    <n v="75.41379310344827"/>
  </r>
  <r>
    <s v="LYNCH"/>
    <s v="Jeff"/>
    <x v="67"/>
    <x v="0"/>
    <s v="COMP SIGHT"/>
    <s v="M"/>
    <d v="2016-04-17T00:00:00"/>
    <n v="142"/>
    <x v="0"/>
    <x v="76"/>
    <n v="75.41379310344827"/>
  </r>
  <r>
    <s v="LYNCH"/>
    <s v="Jeff"/>
    <x v="67"/>
    <x v="0"/>
    <s v="COMP SIGHT"/>
    <s v="M"/>
    <d v="2016-08-07T00:00:00"/>
    <n v="137"/>
    <x v="0"/>
    <x v="76"/>
    <n v="75.41379310344827"/>
  </r>
  <r>
    <s v="M"/>
    <s v="Nik"/>
    <x v="68"/>
    <x v="0"/>
    <s v="LONG"/>
    <s v="M"/>
    <d v="2016-06-19T00:00:00"/>
    <n v="40"/>
    <x v="2"/>
    <x v="77"/>
    <n v="1.3793103448275863"/>
  </r>
  <r>
    <s v="MAC GREGOR"/>
    <s v="Gavin"/>
    <x v="69"/>
    <x v="0"/>
    <s v="RECURVE"/>
    <s v="M"/>
    <d v="2016-03-06T00:00:00"/>
    <n v="129"/>
    <x v="1"/>
    <x v="78"/>
    <n v="8.3793103448275854"/>
  </r>
  <r>
    <s v="MAC GREGOR"/>
    <s v="Gavin"/>
    <x v="69"/>
    <x v="0"/>
    <s v="RECURVE"/>
    <s v="M"/>
    <d v="2016-02-14T00:00:00"/>
    <n v="114"/>
    <x v="1"/>
    <x v="78"/>
    <n v="8.3793103448275854"/>
  </r>
  <r>
    <s v="MANNERS"/>
    <s v="Chris"/>
    <x v="70"/>
    <x v="0"/>
    <s v="RECURVE"/>
    <s v="M"/>
    <d v="2016-02-14T00:00:00"/>
    <n v="161"/>
    <x v="1"/>
    <x v="79"/>
    <n v="34.758620689655174"/>
  </r>
  <r>
    <s v="MANNERS"/>
    <s v="Chris"/>
    <x v="70"/>
    <x v="0"/>
    <s v="RECURVE"/>
    <s v="M"/>
    <d v="2016-02-28T00:00:00"/>
    <n v="149"/>
    <x v="1"/>
    <x v="79"/>
    <n v="34.758620689655174"/>
  </r>
  <r>
    <s v="MANNERS"/>
    <s v="Chris"/>
    <x v="70"/>
    <x v="0"/>
    <s v="RECURVE"/>
    <s v="M"/>
    <d v="2016-06-05T00:00:00"/>
    <n v="125"/>
    <x v="1"/>
    <x v="79"/>
    <n v="34.758620689655174"/>
  </r>
  <r>
    <s v="MANNERS"/>
    <s v="Chris"/>
    <x v="70"/>
    <x v="0"/>
    <s v="RECURVE"/>
    <s v="M"/>
    <d v="2016-08-28T00:00:00"/>
    <n v="124"/>
    <x v="1"/>
    <x v="79"/>
    <n v="34.758620689655174"/>
  </r>
  <r>
    <s v="MANNERS"/>
    <s v="Chris"/>
    <x v="70"/>
    <x v="0"/>
    <s v="RECURVE"/>
    <s v="M"/>
    <d v="2016-05-22T00:00:00"/>
    <n v="118"/>
    <x v="1"/>
    <x v="79"/>
    <n v="34.758620689655174"/>
  </r>
  <r>
    <s v="MANNERS"/>
    <s v="Chris"/>
    <x v="70"/>
    <x v="0"/>
    <s v="RECURVE"/>
    <s v="M"/>
    <d v="2016-10-09T00:00:00"/>
    <n v="114"/>
    <x v="1"/>
    <x v="79"/>
    <n v="34.758620689655174"/>
  </r>
  <r>
    <s v="MANNERS"/>
    <s v="Chris"/>
    <x v="70"/>
    <x v="0"/>
    <s v="RECURVE"/>
    <s v="M"/>
    <d v="2016-01-31T00:00:00"/>
    <n v="109"/>
    <x v="1"/>
    <x v="79"/>
    <n v="34.758620689655174"/>
  </r>
  <r>
    <s v="MANNERS"/>
    <s v="Chris"/>
    <x v="70"/>
    <x v="0"/>
    <s v="RECURVE"/>
    <s v="M"/>
    <d v="2016-08-14T00:00:00"/>
    <n v="108"/>
    <x v="1"/>
    <x v="79"/>
    <n v="34.758620689655174"/>
  </r>
  <r>
    <s v="MANNERS"/>
    <s v="Chris"/>
    <x v="70"/>
    <x v="0"/>
    <s v="RECURVE"/>
    <s v="M"/>
    <d v="2016-01-17T00:00:00"/>
    <n v="0"/>
    <x v="1"/>
    <x v="79"/>
    <n v="34.758620689655174"/>
  </r>
  <r>
    <s v="MARTIN"/>
    <s v="Jack"/>
    <x v="71"/>
    <x v="1"/>
    <s v="COMP SIGHT"/>
    <s v="M"/>
    <d v="2016-02-14T00:00:00"/>
    <n v="108"/>
    <x v="0"/>
    <x v="80"/>
    <n v="3.7241379310344827"/>
  </r>
  <r>
    <s v="MATTSON"/>
    <s v="Geneo"/>
    <x v="72"/>
    <x v="0"/>
    <s v="RECURVE"/>
    <s v="M"/>
    <d v="2016-02-07T00:00:00"/>
    <n v="98"/>
    <x v="3"/>
    <x v="81"/>
    <n v="3.3793103448275863"/>
  </r>
  <r>
    <s v="MATTSON"/>
    <s v="Geneo"/>
    <x v="72"/>
    <x v="0"/>
    <s v="RECURVE"/>
    <s v="M"/>
    <d v="2016-08-07T00:00:00"/>
    <n v="130"/>
    <x v="1"/>
    <x v="82"/>
    <n v="37.03448275862069"/>
  </r>
  <r>
    <s v="MATTSON"/>
    <s v="Geneo"/>
    <x v="72"/>
    <x v="0"/>
    <s v="RECURVE"/>
    <s v="M"/>
    <d v="2016-02-21T00:00:00"/>
    <n v="120"/>
    <x v="1"/>
    <x v="82"/>
    <n v="37.03448275862069"/>
  </r>
  <r>
    <s v="MATTSON"/>
    <s v="Geneo"/>
    <x v="72"/>
    <x v="0"/>
    <s v="RECURVE"/>
    <s v="M"/>
    <d v="2016-10-23T00:00:00"/>
    <n v="106"/>
    <x v="1"/>
    <x v="82"/>
    <n v="37.03448275862069"/>
  </r>
  <r>
    <s v="MATTSON"/>
    <s v="Geneo"/>
    <x v="72"/>
    <x v="0"/>
    <s v="RECURVE"/>
    <s v="M"/>
    <d v="2016-10-16T00:00:00"/>
    <n v="102"/>
    <x v="1"/>
    <x v="82"/>
    <n v="37.03448275862069"/>
  </r>
  <r>
    <s v="MATTSON"/>
    <s v="Geneo"/>
    <x v="72"/>
    <x v="0"/>
    <s v="RECURVE"/>
    <s v="M"/>
    <d v="2016-05-29T00:00:00"/>
    <n v="98"/>
    <x v="1"/>
    <x v="82"/>
    <n v="37.03448275862069"/>
  </r>
  <r>
    <s v="MATTSON"/>
    <s v="Geneo"/>
    <x v="72"/>
    <x v="0"/>
    <s v="RECURVE"/>
    <s v="M"/>
    <d v="2016-03-20T00:00:00"/>
    <n v="95"/>
    <x v="1"/>
    <x v="82"/>
    <n v="37.03448275862069"/>
  </r>
  <r>
    <s v="MATTSON"/>
    <s v="Geneo"/>
    <x v="72"/>
    <x v="0"/>
    <s v="RECURVE"/>
    <s v="M"/>
    <d v="2016-07-03T00:00:00"/>
    <n v="95"/>
    <x v="1"/>
    <x v="82"/>
    <n v="37.03448275862069"/>
  </r>
  <r>
    <s v="MATTSON"/>
    <s v="Geneo"/>
    <x v="72"/>
    <x v="0"/>
    <s v="RECURVE"/>
    <s v="M"/>
    <d v="2016-09-11T00:00:00"/>
    <n v="86"/>
    <x v="1"/>
    <x v="82"/>
    <n v="37.03448275862069"/>
  </r>
  <r>
    <s v="MATTSON"/>
    <s v="Geneo"/>
    <x v="72"/>
    <x v="0"/>
    <s v="RECURVE"/>
    <s v="M"/>
    <d v="2016-01-17T00:00:00"/>
    <n v="85"/>
    <x v="1"/>
    <x v="82"/>
    <n v="37.03448275862069"/>
  </r>
  <r>
    <s v="MATTSON"/>
    <s v="Geneo"/>
    <x v="72"/>
    <x v="0"/>
    <s v="RECURVE"/>
    <s v="M"/>
    <d v="2016-10-09T00:00:00"/>
    <n v="79"/>
    <x v="1"/>
    <x v="82"/>
    <n v="37.03448275862069"/>
  </r>
  <r>
    <s v="MATTSON"/>
    <s v="Geneo"/>
    <x v="72"/>
    <x v="0"/>
    <s v="RECURVE"/>
    <s v="M"/>
    <d v="2016-04-17T00:00:00"/>
    <n v="78"/>
    <x v="1"/>
    <x v="82"/>
    <n v="37.03448275862069"/>
  </r>
  <r>
    <s v="MCCALLUM"/>
    <s v="Chris"/>
    <x v="73"/>
    <x v="0"/>
    <s v="COMP SIGHT"/>
    <s v="M"/>
    <d v="2016-07-10T00:00:00"/>
    <n v="113"/>
    <x v="0"/>
    <x v="83"/>
    <n v="7.6896551724137927"/>
  </r>
  <r>
    <s v="MCCALLUM"/>
    <s v="Chris"/>
    <x v="73"/>
    <x v="0"/>
    <s v="COMP SIGHT"/>
    <s v="M"/>
    <d v="2016-08-07T00:00:00"/>
    <n v="110"/>
    <x v="0"/>
    <x v="83"/>
    <n v="7.6896551724137927"/>
  </r>
  <r>
    <s v="MCCALLUM"/>
    <s v="Greg"/>
    <x v="74"/>
    <x v="0"/>
    <s v="COMP SIGHT"/>
    <s v="M"/>
    <d v="2016-10-16T00:00:00"/>
    <n v="185"/>
    <x v="0"/>
    <x v="84"/>
    <n v="109.27586206896552"/>
  </r>
  <r>
    <s v="MCCALLUM"/>
    <s v="Greg"/>
    <x v="74"/>
    <x v="0"/>
    <s v="COMP SIGHT"/>
    <s v="M"/>
    <d v="2016-02-21T00:00:00"/>
    <n v="179"/>
    <x v="0"/>
    <x v="84"/>
    <n v="109.27586206896552"/>
  </r>
  <r>
    <s v="MCCALLUM"/>
    <s v="Greg"/>
    <x v="74"/>
    <x v="0"/>
    <s v="COMP SIGHT"/>
    <s v="M"/>
    <d v="2016-10-09T00:00:00"/>
    <n v="177"/>
    <x v="0"/>
    <x v="84"/>
    <n v="109.27586206896552"/>
  </r>
  <r>
    <s v="MCCALLUM"/>
    <s v="Greg"/>
    <x v="74"/>
    <x v="0"/>
    <s v="COMP SIGHT"/>
    <s v="M"/>
    <d v="2016-01-17T00:00:00"/>
    <n v="169"/>
    <x v="0"/>
    <x v="84"/>
    <n v="109.27586206896552"/>
  </r>
  <r>
    <s v="MCCALLUM"/>
    <s v="Greg"/>
    <x v="74"/>
    <x v="0"/>
    <s v="COMP SIGHT"/>
    <s v="M"/>
    <d v="2016-09-11T00:00:00"/>
    <n v="168"/>
    <x v="0"/>
    <x v="84"/>
    <n v="109.27586206896552"/>
  </r>
  <r>
    <s v="MCCALLUM"/>
    <s v="Greg"/>
    <x v="74"/>
    <x v="0"/>
    <s v="COMP SIGHT"/>
    <s v="M"/>
    <d v="2016-09-18T00:00:00"/>
    <n v="166"/>
    <x v="0"/>
    <x v="84"/>
    <n v="109.27586206896552"/>
  </r>
  <r>
    <s v="MCCALLUM"/>
    <s v="Greg"/>
    <x v="74"/>
    <x v="0"/>
    <s v="COMP SIGHT"/>
    <s v="M"/>
    <d v="2016-02-07T00:00:00"/>
    <n v="164"/>
    <x v="0"/>
    <x v="84"/>
    <n v="109.27586206896552"/>
  </r>
  <r>
    <s v="MCCALLUM"/>
    <s v="Greg"/>
    <x v="74"/>
    <x v="0"/>
    <s v="COMP SIGHT"/>
    <s v="M"/>
    <d v="2016-02-28T00:00:00"/>
    <n v="164"/>
    <x v="0"/>
    <x v="84"/>
    <n v="109.27586206896552"/>
  </r>
  <r>
    <s v="MCCALLUM"/>
    <s v="Greg"/>
    <x v="74"/>
    <x v="0"/>
    <s v="COMP SIGHT"/>
    <s v="M"/>
    <d v="2016-03-13T00:00:00"/>
    <n v="164"/>
    <x v="0"/>
    <x v="84"/>
    <n v="109.27586206896552"/>
  </r>
  <r>
    <s v="MCCALLUM"/>
    <s v="Greg"/>
    <x v="74"/>
    <x v="0"/>
    <s v="COMP SIGHT"/>
    <s v="M"/>
    <d v="2016-10-02T00:00:00"/>
    <n v="164"/>
    <x v="0"/>
    <x v="84"/>
    <n v="109.27586206896552"/>
  </r>
  <r>
    <s v="MCCALLUM"/>
    <s v="Greg"/>
    <x v="74"/>
    <x v="0"/>
    <s v="COMP SIGHT"/>
    <s v="M"/>
    <d v="2016-09-04T00:00:00"/>
    <n v="162"/>
    <x v="0"/>
    <x v="84"/>
    <n v="109.27586206896552"/>
  </r>
  <r>
    <s v="MCCALLUM"/>
    <s v="Greg"/>
    <x v="74"/>
    <x v="0"/>
    <s v="COMP SIGHT"/>
    <s v="M"/>
    <d v="2016-05-15T00:00:00"/>
    <n v="158"/>
    <x v="0"/>
    <x v="84"/>
    <n v="109.27586206896552"/>
  </r>
  <r>
    <s v="MCCALLUM"/>
    <s v="Greg"/>
    <x v="74"/>
    <x v="0"/>
    <s v="COMP SIGHT"/>
    <s v="M"/>
    <d v="2016-02-14T00:00:00"/>
    <n v="157"/>
    <x v="0"/>
    <x v="84"/>
    <n v="109.27586206896552"/>
  </r>
  <r>
    <s v="MCCALLUM"/>
    <s v="Greg"/>
    <x v="74"/>
    <x v="0"/>
    <s v="COMP SIGHT"/>
    <s v="M"/>
    <d v="2016-08-07T00:00:00"/>
    <n v="156"/>
    <x v="0"/>
    <x v="84"/>
    <n v="109.27586206896552"/>
  </r>
  <r>
    <s v="MCCALLUM"/>
    <s v="Greg"/>
    <x v="74"/>
    <x v="0"/>
    <s v="COMP SIGHT"/>
    <s v="M"/>
    <d v="2016-03-06T00:00:00"/>
    <n v="155"/>
    <x v="0"/>
    <x v="84"/>
    <n v="109.27586206896552"/>
  </r>
  <r>
    <s v="MCCALLUM"/>
    <s v="Greg"/>
    <x v="74"/>
    <x v="0"/>
    <s v="COMP SIGHT"/>
    <s v="M"/>
    <d v="2016-10-23T00:00:00"/>
    <n v="150"/>
    <x v="0"/>
    <x v="84"/>
    <n v="109.27586206896552"/>
  </r>
  <r>
    <s v="MCCALLUM"/>
    <s v="Greg"/>
    <x v="74"/>
    <x v="0"/>
    <s v="COMP SIGHT"/>
    <s v="M"/>
    <d v="2016-08-14T00:00:00"/>
    <n v="148"/>
    <x v="0"/>
    <x v="84"/>
    <n v="109.27586206896552"/>
  </r>
  <r>
    <s v="MCCALLUM"/>
    <s v="Greg"/>
    <x v="74"/>
    <x v="0"/>
    <s v="COMP SIGHT"/>
    <s v="M"/>
    <d v="2016-03-20T00:00:00"/>
    <n v="140"/>
    <x v="0"/>
    <x v="84"/>
    <n v="109.27586206896552"/>
  </r>
  <r>
    <s v="MCCALLUM"/>
    <s v="Greg"/>
    <x v="74"/>
    <x v="0"/>
    <s v="COMP SIGHT"/>
    <s v="M"/>
    <d v="2016-07-10T00:00:00"/>
    <n v="131"/>
    <x v="0"/>
    <x v="84"/>
    <n v="109.27586206896552"/>
  </r>
  <r>
    <s v="MCCALLUM"/>
    <s v="Greg"/>
    <x v="74"/>
    <x v="0"/>
    <s v="COMP SIGHT"/>
    <s v="M"/>
    <d v="2016-04-17T00:00:00"/>
    <n v="112"/>
    <x v="0"/>
    <x v="84"/>
    <n v="109.27586206896552"/>
  </r>
  <r>
    <s v="MCCALLUM"/>
    <s v="Jack"/>
    <x v="75"/>
    <x v="2"/>
    <s v="COMP SIGHT"/>
    <s v="M"/>
    <d v="2016-02-21T00:00:00"/>
    <n v="183"/>
    <x v="0"/>
    <x v="85"/>
    <n v="67.65517241379311"/>
  </r>
  <r>
    <s v="MCCALLUM"/>
    <s v="Jack"/>
    <x v="75"/>
    <x v="2"/>
    <s v="COMP SIGHT"/>
    <s v="M"/>
    <d v="2016-09-18T00:00:00"/>
    <n v="173"/>
    <x v="0"/>
    <x v="85"/>
    <n v="67.65517241379311"/>
  </r>
  <r>
    <s v="MCCALLUM"/>
    <s v="Jack"/>
    <x v="75"/>
    <x v="2"/>
    <s v="COMP SIGHT"/>
    <s v="M"/>
    <d v="2016-10-16T00:00:00"/>
    <n v="172"/>
    <x v="0"/>
    <x v="85"/>
    <n v="67.65517241379311"/>
  </r>
  <r>
    <s v="MCCALLUM"/>
    <s v="Jack"/>
    <x v="75"/>
    <x v="2"/>
    <s v="COMP SIGHT"/>
    <s v="M"/>
    <d v="2016-10-02T00:00:00"/>
    <n v="169"/>
    <x v="0"/>
    <x v="85"/>
    <n v="67.65517241379311"/>
  </r>
  <r>
    <s v="MCCALLUM"/>
    <s v="Jack"/>
    <x v="75"/>
    <x v="2"/>
    <s v="COMP SIGHT"/>
    <s v="M"/>
    <d v="2016-02-28T00:00:00"/>
    <n v="160"/>
    <x v="0"/>
    <x v="85"/>
    <n v="67.65517241379311"/>
  </r>
  <r>
    <s v="MCCALLUM"/>
    <s v="Jack"/>
    <x v="75"/>
    <x v="2"/>
    <s v="COMP SIGHT"/>
    <s v="M"/>
    <d v="2016-03-06T00:00:00"/>
    <n v="158"/>
    <x v="0"/>
    <x v="85"/>
    <n v="67.65517241379311"/>
  </r>
  <r>
    <s v="MCCALLUM"/>
    <s v="Jack"/>
    <x v="75"/>
    <x v="2"/>
    <s v="COMP SIGHT"/>
    <s v="M"/>
    <d v="2016-02-14T00:00:00"/>
    <n v="152"/>
    <x v="0"/>
    <x v="85"/>
    <n v="67.65517241379311"/>
  </r>
  <r>
    <s v="MCCALLUM"/>
    <s v="Jack"/>
    <x v="75"/>
    <x v="2"/>
    <s v="COMP SIGHT"/>
    <s v="M"/>
    <d v="2016-10-23T00:00:00"/>
    <n v="149"/>
    <x v="0"/>
    <x v="85"/>
    <n v="67.65517241379311"/>
  </r>
  <r>
    <s v="MCCALLUM"/>
    <s v="Jack"/>
    <x v="75"/>
    <x v="2"/>
    <s v="COMP SIGHT"/>
    <s v="M"/>
    <d v="2016-05-15T00:00:00"/>
    <n v="146"/>
    <x v="0"/>
    <x v="85"/>
    <n v="67.65517241379311"/>
  </r>
  <r>
    <s v="MCCALLUM"/>
    <s v="Jack"/>
    <x v="75"/>
    <x v="2"/>
    <s v="COMP SIGHT"/>
    <s v="M"/>
    <d v="2016-09-04T00:00:00"/>
    <n v="134"/>
    <x v="0"/>
    <x v="85"/>
    <n v="67.65517241379311"/>
  </r>
  <r>
    <s v="MCCALLUM"/>
    <s v="Jack"/>
    <x v="75"/>
    <x v="2"/>
    <s v="COMP SIGHT"/>
    <s v="M"/>
    <d v="2016-07-10T00:00:00"/>
    <n v="130"/>
    <x v="0"/>
    <x v="85"/>
    <n v="67.65517241379311"/>
  </r>
  <r>
    <s v="MCCALLUM"/>
    <s v="Jack"/>
    <x v="75"/>
    <x v="2"/>
    <s v="COMP SIGHT"/>
    <s v="M"/>
    <d v="2016-01-17T00:00:00"/>
    <n v="129"/>
    <x v="0"/>
    <x v="85"/>
    <n v="67.65517241379311"/>
  </r>
  <r>
    <s v="MCCALLUM"/>
    <s v="Jack"/>
    <x v="75"/>
    <x v="2"/>
    <s v="COMP SIGHT"/>
    <s v="M"/>
    <d v="2016-09-11T00:00:00"/>
    <n v="107"/>
    <x v="0"/>
    <x v="85"/>
    <n v="67.65517241379311"/>
  </r>
  <r>
    <s v="MCCALLUM"/>
    <s v="Samuel"/>
    <x v="76"/>
    <x v="1"/>
    <s v="COMP SIGHT"/>
    <s v="M"/>
    <d v="2016-03-06T00:00:00"/>
    <n v="176"/>
    <x v="0"/>
    <x v="86"/>
    <n v="90.41379310344827"/>
  </r>
  <r>
    <s v="MCCALLUM"/>
    <s v="Samuel"/>
    <x v="76"/>
    <x v="1"/>
    <s v="COMP SIGHT"/>
    <s v="M"/>
    <d v="2016-10-16T00:00:00"/>
    <n v="172"/>
    <x v="0"/>
    <x v="86"/>
    <n v="90.41379310344827"/>
  </r>
  <r>
    <s v="MCCALLUM"/>
    <s v="Samuel"/>
    <x v="76"/>
    <x v="1"/>
    <s v="COMP SIGHT"/>
    <s v="M"/>
    <d v="2016-08-07T00:00:00"/>
    <n v="171"/>
    <x v="0"/>
    <x v="86"/>
    <n v="90.41379310344827"/>
  </r>
  <r>
    <s v="MCCALLUM"/>
    <s v="Samuel"/>
    <x v="76"/>
    <x v="1"/>
    <s v="COMP SIGHT"/>
    <s v="M"/>
    <d v="2016-02-28T00:00:00"/>
    <n v="166"/>
    <x v="0"/>
    <x v="86"/>
    <n v="90.41379310344827"/>
  </r>
  <r>
    <s v="MCCALLUM"/>
    <s v="Samuel"/>
    <x v="76"/>
    <x v="1"/>
    <s v="COMP SIGHT"/>
    <s v="M"/>
    <d v="2016-03-13T00:00:00"/>
    <n v="165"/>
    <x v="0"/>
    <x v="86"/>
    <n v="90.41379310344827"/>
  </r>
  <r>
    <s v="MCCALLUM"/>
    <s v="Samuel"/>
    <x v="76"/>
    <x v="1"/>
    <s v="COMP SIGHT"/>
    <s v="M"/>
    <d v="2016-08-14T00:00:00"/>
    <n v="163"/>
    <x v="0"/>
    <x v="86"/>
    <n v="90.41379310344827"/>
  </r>
  <r>
    <s v="MCCALLUM"/>
    <s v="Samuel"/>
    <x v="76"/>
    <x v="1"/>
    <s v="COMP SIGHT"/>
    <s v="M"/>
    <d v="2016-02-14T00:00:00"/>
    <n v="157"/>
    <x v="0"/>
    <x v="86"/>
    <n v="90.41379310344827"/>
  </r>
  <r>
    <s v="MCCALLUM"/>
    <s v="Samuel"/>
    <x v="76"/>
    <x v="1"/>
    <s v="COMP SIGHT"/>
    <s v="M"/>
    <d v="2016-10-23T00:00:00"/>
    <n v="156"/>
    <x v="0"/>
    <x v="86"/>
    <n v="90.41379310344827"/>
  </r>
  <r>
    <s v="MCCALLUM"/>
    <s v="Samuel"/>
    <x v="76"/>
    <x v="1"/>
    <s v="COMP SIGHT"/>
    <s v="M"/>
    <d v="2016-09-18T00:00:00"/>
    <n v="153"/>
    <x v="0"/>
    <x v="86"/>
    <n v="90.41379310344827"/>
  </r>
  <r>
    <s v="MCCALLUM"/>
    <s v="Samuel"/>
    <x v="76"/>
    <x v="1"/>
    <s v="COMP SIGHT"/>
    <s v="M"/>
    <d v="2016-01-17T00:00:00"/>
    <n v="150"/>
    <x v="0"/>
    <x v="86"/>
    <n v="90.41379310344827"/>
  </r>
  <r>
    <s v="MCCALLUM"/>
    <s v="Samuel"/>
    <x v="76"/>
    <x v="1"/>
    <s v="COMP SIGHT"/>
    <s v="M"/>
    <d v="2016-02-21T00:00:00"/>
    <n v="150"/>
    <x v="0"/>
    <x v="86"/>
    <n v="90.41379310344827"/>
  </r>
  <r>
    <s v="MCCALLUM"/>
    <s v="Samuel"/>
    <x v="76"/>
    <x v="1"/>
    <s v="COMP SIGHT"/>
    <s v="M"/>
    <d v="2016-09-11T00:00:00"/>
    <n v="149"/>
    <x v="0"/>
    <x v="86"/>
    <n v="90.41379310344827"/>
  </r>
  <r>
    <s v="MCCALLUM"/>
    <s v="Samuel"/>
    <x v="76"/>
    <x v="1"/>
    <s v="COMP SIGHT"/>
    <s v="M"/>
    <d v="2016-10-02T00:00:00"/>
    <n v="147"/>
    <x v="0"/>
    <x v="86"/>
    <n v="90.41379310344827"/>
  </r>
  <r>
    <s v="MCCALLUM"/>
    <s v="Samuel"/>
    <x v="76"/>
    <x v="1"/>
    <s v="COMP SIGHT"/>
    <s v="M"/>
    <d v="2016-09-04T00:00:00"/>
    <n v="142"/>
    <x v="0"/>
    <x v="86"/>
    <n v="90.41379310344827"/>
  </r>
  <r>
    <s v="MCCALLUM"/>
    <s v="Samuel"/>
    <x v="76"/>
    <x v="1"/>
    <s v="COMP SIGHT"/>
    <s v="M"/>
    <d v="2016-05-15T00:00:00"/>
    <n v="140"/>
    <x v="0"/>
    <x v="86"/>
    <n v="90.41379310344827"/>
  </r>
  <r>
    <s v="MCCALLUM"/>
    <s v="Samuel"/>
    <x v="76"/>
    <x v="1"/>
    <s v="COMP SIGHT"/>
    <s v="M"/>
    <d v="2016-10-09T00:00:00"/>
    <n v="134"/>
    <x v="0"/>
    <x v="86"/>
    <n v="90.41379310344827"/>
  </r>
  <r>
    <s v="MCCALLUM"/>
    <s v="Samuel"/>
    <x v="76"/>
    <x v="1"/>
    <s v="COMP SIGHT"/>
    <s v="M"/>
    <d v="2016-07-10T00:00:00"/>
    <n v="131"/>
    <x v="0"/>
    <x v="86"/>
    <n v="90.41379310344827"/>
  </r>
  <r>
    <s v="MCHUGH"/>
    <s v="Mick"/>
    <x v="77"/>
    <x v="0"/>
    <s v="BARE"/>
    <s v="M"/>
    <d v="2016-02-21T00:00:00"/>
    <n v="133"/>
    <x v="3"/>
    <x v="87"/>
    <n v="41.137931034482762"/>
  </r>
  <r>
    <s v="MCHUGH"/>
    <s v="Mick"/>
    <x v="77"/>
    <x v="0"/>
    <s v="BARE"/>
    <s v="M"/>
    <d v="2016-02-28T00:00:00"/>
    <n v="129"/>
    <x v="3"/>
    <x v="87"/>
    <n v="41.137931034482762"/>
  </r>
  <r>
    <s v="MCHUGH"/>
    <s v="Mick"/>
    <x v="77"/>
    <x v="0"/>
    <s v="BARE"/>
    <s v="M"/>
    <d v="2016-06-05T00:00:00"/>
    <n v="126"/>
    <x v="3"/>
    <x v="87"/>
    <n v="41.137931034482762"/>
  </r>
  <r>
    <s v="MCHUGH"/>
    <s v="Mick"/>
    <x v="77"/>
    <x v="0"/>
    <s v="BARE"/>
    <s v="M"/>
    <d v="2016-09-04T00:00:00"/>
    <n v="124"/>
    <x v="3"/>
    <x v="87"/>
    <n v="41.137931034482762"/>
  </r>
  <r>
    <s v="MCHUGH"/>
    <s v="Mick"/>
    <x v="77"/>
    <x v="0"/>
    <s v="BARE"/>
    <s v="M"/>
    <d v="2016-02-07T00:00:00"/>
    <n v="123"/>
    <x v="3"/>
    <x v="87"/>
    <n v="41.137931034482762"/>
  </r>
  <r>
    <s v="MCHUGH"/>
    <s v="Mick"/>
    <x v="77"/>
    <x v="0"/>
    <s v="BARE"/>
    <s v="M"/>
    <d v="2016-05-15T00:00:00"/>
    <n v="122"/>
    <x v="3"/>
    <x v="87"/>
    <n v="41.137931034482762"/>
  </r>
  <r>
    <s v="MCHUGH"/>
    <s v="Mick"/>
    <x v="77"/>
    <x v="0"/>
    <s v="BARE"/>
    <s v="M"/>
    <d v="2016-09-18T00:00:00"/>
    <n v="119"/>
    <x v="3"/>
    <x v="87"/>
    <n v="41.137931034482762"/>
  </r>
  <r>
    <s v="MCHUGH"/>
    <s v="Mick"/>
    <x v="77"/>
    <x v="0"/>
    <s v="BARE"/>
    <s v="M"/>
    <d v="2016-04-17T00:00:00"/>
    <n v="112"/>
    <x v="3"/>
    <x v="87"/>
    <n v="41.137931034482762"/>
  </r>
  <r>
    <s v="MCHUGH"/>
    <s v="Mick"/>
    <x v="77"/>
    <x v="0"/>
    <s v="BARE"/>
    <s v="M"/>
    <d v="2016-10-09T00:00:00"/>
    <n v="108"/>
    <x v="3"/>
    <x v="87"/>
    <n v="41.137931034482762"/>
  </r>
  <r>
    <s v="MCHUGH"/>
    <s v="Mick"/>
    <x v="77"/>
    <x v="0"/>
    <s v="BARE"/>
    <s v="M"/>
    <d v="2016-07-10T00:00:00"/>
    <n v="97"/>
    <x v="3"/>
    <x v="87"/>
    <n v="41.137931034482762"/>
  </r>
  <r>
    <s v="MCHUGH"/>
    <s v="Mick"/>
    <x v="77"/>
    <x v="0"/>
    <s v="BARE"/>
    <s v="M"/>
    <d v="2016-01-17T00:00:00"/>
    <m/>
    <x v="4"/>
    <x v="88"/>
    <n v="0"/>
  </r>
  <r>
    <s v="MCHUGH"/>
    <s v="Mick"/>
    <x v="77"/>
    <x v="0"/>
    <s v="BARE"/>
    <s v="M"/>
    <d v="2016-01-31T00:00:00"/>
    <m/>
    <x v="4"/>
    <x v="88"/>
    <n v="0"/>
  </r>
  <r>
    <s v="MCHUGH"/>
    <s v="Mick"/>
    <x v="77"/>
    <x v="0"/>
    <s v="BARE"/>
    <s v="M"/>
    <d v="2016-02-14T00:00:00"/>
    <m/>
    <x v="4"/>
    <x v="88"/>
    <n v="0"/>
  </r>
  <r>
    <s v="MCHUGH"/>
    <s v="Mick"/>
    <x v="77"/>
    <x v="0"/>
    <s v="BARE"/>
    <s v="M"/>
    <d v="2016-03-06T00:00:00"/>
    <m/>
    <x v="4"/>
    <x v="88"/>
    <n v="0"/>
  </r>
  <r>
    <s v="MCHUGH"/>
    <s v="Mick"/>
    <x v="77"/>
    <x v="0"/>
    <s v="BARE"/>
    <s v="M"/>
    <d v="2016-03-13T00:00:00"/>
    <m/>
    <x v="4"/>
    <x v="88"/>
    <n v="0"/>
  </r>
  <r>
    <s v="MCHUGH"/>
    <s v="Mick"/>
    <x v="77"/>
    <x v="0"/>
    <s v="BARE"/>
    <s v="M"/>
    <d v="2016-03-20T00:00:00"/>
    <m/>
    <x v="4"/>
    <x v="88"/>
    <n v="0"/>
  </r>
  <r>
    <s v="MCHUGH"/>
    <s v="Mick"/>
    <x v="77"/>
    <x v="0"/>
    <s v="BARE"/>
    <s v="M"/>
    <d v="2016-04-03T00:00:00"/>
    <m/>
    <x v="4"/>
    <x v="88"/>
    <n v="0"/>
  </r>
  <r>
    <s v="MCHUGH"/>
    <s v="Mick"/>
    <x v="77"/>
    <x v="0"/>
    <s v="BARE"/>
    <s v="M"/>
    <d v="2016-05-22T00:00:00"/>
    <m/>
    <x v="4"/>
    <x v="88"/>
    <n v="0"/>
  </r>
  <r>
    <s v="MCHUGH"/>
    <s v="Mick"/>
    <x v="77"/>
    <x v="0"/>
    <s v="BARE"/>
    <s v="M"/>
    <d v="2016-05-29T00:00:00"/>
    <m/>
    <x v="4"/>
    <x v="88"/>
    <n v="0"/>
  </r>
  <r>
    <s v="MCHUGH"/>
    <s v="Mick"/>
    <x v="77"/>
    <x v="0"/>
    <s v="BARE"/>
    <s v="M"/>
    <d v="2016-06-19T00:00:00"/>
    <m/>
    <x v="4"/>
    <x v="88"/>
    <n v="0"/>
  </r>
  <r>
    <s v="MCHUGH"/>
    <s v="Mick"/>
    <x v="77"/>
    <x v="0"/>
    <s v="BARE"/>
    <s v="M"/>
    <d v="2016-07-03T00:00:00"/>
    <m/>
    <x v="4"/>
    <x v="88"/>
    <n v="0"/>
  </r>
  <r>
    <s v="MCHUGH"/>
    <s v="Mick"/>
    <x v="77"/>
    <x v="0"/>
    <s v="BARE"/>
    <s v="M"/>
    <d v="2016-08-07T00:00:00"/>
    <m/>
    <x v="4"/>
    <x v="88"/>
    <n v="0"/>
  </r>
  <r>
    <s v="MCHUGH"/>
    <s v="Mick"/>
    <x v="77"/>
    <x v="0"/>
    <s v="BARE"/>
    <s v="M"/>
    <d v="2016-08-14T00:00:00"/>
    <m/>
    <x v="4"/>
    <x v="88"/>
    <n v="0"/>
  </r>
  <r>
    <s v="MCHUGH"/>
    <s v="Mick"/>
    <x v="77"/>
    <x v="0"/>
    <s v="BARE"/>
    <s v="M"/>
    <d v="2016-08-28T00:00:00"/>
    <m/>
    <x v="4"/>
    <x v="88"/>
    <n v="0"/>
  </r>
  <r>
    <s v="MCHUGH"/>
    <s v="Mick"/>
    <x v="77"/>
    <x v="0"/>
    <s v="BARE"/>
    <s v="M"/>
    <d v="2016-09-11T00:00:00"/>
    <m/>
    <x v="4"/>
    <x v="88"/>
    <n v="0"/>
  </r>
  <r>
    <s v="MCHUGH"/>
    <s v="Mick"/>
    <x v="77"/>
    <x v="0"/>
    <s v="BARE"/>
    <s v="M"/>
    <d v="2016-10-02T00:00:00"/>
    <m/>
    <x v="4"/>
    <x v="88"/>
    <n v="0"/>
  </r>
  <r>
    <s v="MCHUGH"/>
    <s v="Mick"/>
    <x v="77"/>
    <x v="0"/>
    <s v="BARE"/>
    <s v="M"/>
    <d v="2016-10-16T00:00:00"/>
    <m/>
    <x v="4"/>
    <x v="88"/>
    <n v="0"/>
  </r>
  <r>
    <s v="MCHUGH"/>
    <s v="Mick"/>
    <x v="77"/>
    <x v="0"/>
    <s v="BARE"/>
    <s v="M"/>
    <d v="2016-10-23T00:00:00"/>
    <m/>
    <x v="4"/>
    <x v="88"/>
    <n v="0"/>
  </r>
  <r>
    <s v="MCHUGH"/>
    <s v="Mick"/>
    <x v="77"/>
    <x v="0"/>
    <s v="BARE"/>
    <s v="M"/>
    <d v="2016-10-30T00:00:00"/>
    <m/>
    <x v="4"/>
    <x v="88"/>
    <n v="0"/>
  </r>
  <r>
    <s v="MCINTYRE"/>
    <s v="Connor"/>
    <x v="78"/>
    <x v="1"/>
    <s v="COMP SIGHT"/>
    <s v="M"/>
    <d v="2016-08-28T00:00:00"/>
    <n v="136"/>
    <x v="3"/>
    <x v="89"/>
    <n v="12.137931034482758"/>
  </r>
  <r>
    <s v="MCINTYRE"/>
    <s v="Connor"/>
    <x v="78"/>
    <x v="1"/>
    <s v="COMP SIGHT"/>
    <s v="M"/>
    <d v="2016-03-06T00:00:00"/>
    <n v="84"/>
    <x v="3"/>
    <x v="89"/>
    <n v="12.137931034482758"/>
  </r>
  <r>
    <s v="MCINTYRE"/>
    <s v="Connor"/>
    <x v="78"/>
    <x v="1"/>
    <s v="COMP SIGHT"/>
    <s v="M"/>
    <d v="2016-03-20T00:00:00"/>
    <n v="84"/>
    <x v="3"/>
    <x v="89"/>
    <n v="12.137931034482758"/>
  </r>
  <r>
    <s v="MCINTYRE"/>
    <s v="Connor"/>
    <x v="78"/>
    <x v="1"/>
    <s v="COMP SIGHT"/>
    <s v="M"/>
    <d v="2016-02-14T00:00:00"/>
    <n v="48"/>
    <x v="3"/>
    <x v="89"/>
    <n v="12.137931034482758"/>
  </r>
  <r>
    <s v="MCINTYRE"/>
    <s v="Connor"/>
    <x v="78"/>
    <x v="1"/>
    <s v="COMP SIGHT"/>
    <s v="M"/>
    <d v="2016-05-22T00:00:00"/>
    <n v="135"/>
    <x v="0"/>
    <x v="90"/>
    <n v="21.310344827586206"/>
  </r>
  <r>
    <s v="MCINTYRE"/>
    <s v="Connor"/>
    <x v="78"/>
    <x v="1"/>
    <s v="COMP SIGHT"/>
    <s v="M"/>
    <d v="2016-10-30T00:00:00"/>
    <n v="116"/>
    <x v="0"/>
    <x v="90"/>
    <n v="21.310344827586206"/>
  </r>
  <r>
    <s v="MCINTYRE"/>
    <s v="Connor"/>
    <x v="78"/>
    <x v="1"/>
    <s v="COMP SIGHT"/>
    <s v="M"/>
    <d v="2016-08-07T00:00:00"/>
    <n v="115"/>
    <x v="0"/>
    <x v="90"/>
    <n v="21.310344827586206"/>
  </r>
  <r>
    <s v="MCINTYRE"/>
    <s v="Connor"/>
    <x v="78"/>
    <x v="1"/>
    <s v="COMP SIGHT"/>
    <s v="M"/>
    <d v="2016-10-02T00:00:00"/>
    <n v="106"/>
    <x v="0"/>
    <x v="90"/>
    <n v="21.310344827586206"/>
  </r>
  <r>
    <s v="MCINTYRE"/>
    <s v="Connor"/>
    <x v="78"/>
    <x v="1"/>
    <s v="COMP SIGHT"/>
    <s v="M"/>
    <d v="2016-06-19T00:00:00"/>
    <n v="97"/>
    <x v="0"/>
    <x v="90"/>
    <n v="21.310344827586206"/>
  </r>
  <r>
    <s v="MCINTYRE"/>
    <s v="Connor"/>
    <x v="78"/>
    <x v="1"/>
    <s v="COMP SIGHT"/>
    <s v="M"/>
    <d v="2016-04-17T00:00:00"/>
    <n v="49"/>
    <x v="0"/>
    <x v="90"/>
    <n v="21.310344827586206"/>
  </r>
  <r>
    <s v="MCINTYRE"/>
    <s v="Connor"/>
    <x v="78"/>
    <x v="1"/>
    <s v="COMP SIGHT"/>
    <s v="M"/>
    <d v="2016-01-17T00:00:00"/>
    <m/>
    <x v="4"/>
    <x v="88"/>
    <n v="0"/>
  </r>
  <r>
    <s v="MCINTYRE"/>
    <s v="Connor"/>
    <x v="78"/>
    <x v="1"/>
    <s v="COMP SIGHT"/>
    <s v="M"/>
    <d v="2016-01-31T00:00:00"/>
    <m/>
    <x v="4"/>
    <x v="88"/>
    <n v="0"/>
  </r>
  <r>
    <s v="MCINTYRE"/>
    <s v="Connor"/>
    <x v="78"/>
    <x v="1"/>
    <s v="COMP SIGHT"/>
    <s v="M"/>
    <d v="2016-02-07T00:00:00"/>
    <m/>
    <x v="4"/>
    <x v="88"/>
    <n v="0"/>
  </r>
  <r>
    <s v="MCINTYRE"/>
    <s v="Connor"/>
    <x v="78"/>
    <x v="1"/>
    <s v="COMP SIGHT"/>
    <s v="M"/>
    <d v="2016-02-21T00:00:00"/>
    <m/>
    <x v="4"/>
    <x v="88"/>
    <n v="0"/>
  </r>
  <r>
    <s v="MCINTYRE"/>
    <s v="Connor"/>
    <x v="78"/>
    <x v="1"/>
    <s v="COMP SIGHT"/>
    <s v="M"/>
    <d v="2016-02-28T00:00:00"/>
    <m/>
    <x v="4"/>
    <x v="88"/>
    <n v="0"/>
  </r>
  <r>
    <s v="MCINTYRE"/>
    <s v="Connor"/>
    <x v="78"/>
    <x v="1"/>
    <s v="COMP SIGHT"/>
    <s v="M"/>
    <d v="2016-03-13T00:00:00"/>
    <m/>
    <x v="4"/>
    <x v="88"/>
    <n v="0"/>
  </r>
  <r>
    <s v="MCINTYRE"/>
    <s v="Connor"/>
    <x v="78"/>
    <x v="1"/>
    <s v="COMP SIGHT"/>
    <s v="M"/>
    <d v="2016-04-03T00:00:00"/>
    <m/>
    <x v="4"/>
    <x v="88"/>
    <n v="0"/>
  </r>
  <r>
    <s v="MCINTYRE"/>
    <s v="Connor"/>
    <x v="78"/>
    <x v="1"/>
    <s v="COMP SIGHT"/>
    <s v="M"/>
    <d v="2016-05-15T00:00:00"/>
    <m/>
    <x v="4"/>
    <x v="88"/>
    <n v="0"/>
  </r>
  <r>
    <s v="MCINTYRE"/>
    <s v="Connor"/>
    <x v="78"/>
    <x v="1"/>
    <s v="COMP SIGHT"/>
    <s v="M"/>
    <d v="2016-05-29T00:00:00"/>
    <m/>
    <x v="4"/>
    <x v="88"/>
    <n v="0"/>
  </r>
  <r>
    <s v="MCINTYRE"/>
    <s v="Connor"/>
    <x v="78"/>
    <x v="1"/>
    <s v="COMP SIGHT"/>
    <s v="M"/>
    <d v="2016-06-05T00:00:00"/>
    <m/>
    <x v="4"/>
    <x v="88"/>
    <n v="0"/>
  </r>
  <r>
    <s v="MCINTYRE"/>
    <s v="Connor"/>
    <x v="78"/>
    <x v="1"/>
    <s v="COMP SIGHT"/>
    <s v="M"/>
    <d v="2016-07-03T00:00:00"/>
    <m/>
    <x v="4"/>
    <x v="88"/>
    <n v="0"/>
  </r>
  <r>
    <s v="MCINTYRE"/>
    <s v="Connor"/>
    <x v="78"/>
    <x v="1"/>
    <s v="COMP SIGHT"/>
    <s v="M"/>
    <d v="2016-07-10T00:00:00"/>
    <m/>
    <x v="4"/>
    <x v="88"/>
    <n v="0"/>
  </r>
  <r>
    <s v="MCINTYRE"/>
    <s v="Connor"/>
    <x v="78"/>
    <x v="1"/>
    <s v="COMP SIGHT"/>
    <s v="M"/>
    <d v="2016-08-14T00:00:00"/>
    <m/>
    <x v="4"/>
    <x v="88"/>
    <n v="0"/>
  </r>
  <r>
    <s v="MCINTYRE"/>
    <s v="Connor"/>
    <x v="78"/>
    <x v="1"/>
    <s v="COMP SIGHT"/>
    <s v="M"/>
    <d v="2016-09-04T00:00:00"/>
    <m/>
    <x v="4"/>
    <x v="88"/>
    <n v="0"/>
  </r>
  <r>
    <s v="MCINTYRE"/>
    <s v="Connor"/>
    <x v="78"/>
    <x v="1"/>
    <s v="COMP SIGHT"/>
    <s v="M"/>
    <d v="2016-09-11T00:00:00"/>
    <m/>
    <x v="4"/>
    <x v="88"/>
    <n v="0"/>
  </r>
  <r>
    <s v="MCINTYRE"/>
    <s v="Connor"/>
    <x v="78"/>
    <x v="1"/>
    <s v="COMP SIGHT"/>
    <s v="M"/>
    <d v="2016-09-18T00:00:00"/>
    <m/>
    <x v="4"/>
    <x v="88"/>
    <n v="0"/>
  </r>
  <r>
    <s v="MCINTYRE"/>
    <s v="Connor"/>
    <x v="78"/>
    <x v="1"/>
    <s v="COMP SIGHT"/>
    <s v="M"/>
    <d v="2016-10-09T00:00:00"/>
    <m/>
    <x v="4"/>
    <x v="88"/>
    <n v="0"/>
  </r>
  <r>
    <s v="MCINTYRE"/>
    <s v="Connor"/>
    <x v="78"/>
    <x v="1"/>
    <s v="COMP SIGHT"/>
    <s v="M"/>
    <d v="2016-10-16T00:00:00"/>
    <m/>
    <x v="4"/>
    <x v="88"/>
    <n v="0"/>
  </r>
  <r>
    <s v="MCINTYRE"/>
    <s v="Connor"/>
    <x v="78"/>
    <x v="1"/>
    <s v="COMP SIGHT"/>
    <s v="M"/>
    <d v="2016-10-23T00:00:00"/>
    <m/>
    <x v="4"/>
    <x v="88"/>
    <n v="0"/>
  </r>
  <r>
    <s v="MCLEOD"/>
    <s v="Janine"/>
    <x v="79"/>
    <x v="0"/>
    <s v="COMP SIGHT"/>
    <s v="F"/>
    <d v="2016-01-31T00:00:00"/>
    <n v="178"/>
    <x v="0"/>
    <x v="91"/>
    <n v="141.0344827586207"/>
  </r>
  <r>
    <s v="MCLEOD"/>
    <s v="Janine"/>
    <x v="79"/>
    <x v="0"/>
    <s v="COMP SIGHT"/>
    <s v="F"/>
    <d v="2016-10-23T00:00:00"/>
    <n v="178"/>
    <x v="0"/>
    <x v="91"/>
    <n v="141.0344827586207"/>
  </r>
  <r>
    <s v="MCLEOD"/>
    <s v="Janine"/>
    <x v="79"/>
    <x v="0"/>
    <s v="COMP SIGHT"/>
    <s v="F"/>
    <d v="2016-09-04T00:00:00"/>
    <n v="177"/>
    <x v="0"/>
    <x v="91"/>
    <n v="141.0344827586207"/>
  </r>
  <r>
    <s v="MCLEOD"/>
    <s v="Janine"/>
    <x v="79"/>
    <x v="0"/>
    <s v="COMP SIGHT"/>
    <s v="F"/>
    <d v="2016-06-19T00:00:00"/>
    <n v="174"/>
    <x v="0"/>
    <x v="91"/>
    <n v="141.0344827586207"/>
  </r>
  <r>
    <s v="MCLEOD"/>
    <s v="Janine"/>
    <x v="79"/>
    <x v="0"/>
    <s v="COMP SIGHT"/>
    <s v="F"/>
    <d v="2016-07-10T00:00:00"/>
    <n v="174"/>
    <x v="0"/>
    <x v="91"/>
    <n v="141.0344827586207"/>
  </r>
  <r>
    <s v="MCLEOD"/>
    <s v="Janine"/>
    <x v="79"/>
    <x v="0"/>
    <s v="COMP SIGHT"/>
    <s v="F"/>
    <d v="2016-10-16T00:00:00"/>
    <n v="173"/>
    <x v="0"/>
    <x v="91"/>
    <n v="141.0344827586207"/>
  </r>
  <r>
    <s v="MCLEOD"/>
    <s v="Janine"/>
    <x v="79"/>
    <x v="0"/>
    <s v="COMP SIGHT"/>
    <s v="F"/>
    <d v="2016-10-02T00:00:00"/>
    <n v="169"/>
    <x v="0"/>
    <x v="91"/>
    <n v="141.0344827586207"/>
  </r>
  <r>
    <s v="MCLEOD"/>
    <s v="Janine"/>
    <x v="79"/>
    <x v="0"/>
    <s v="COMP SIGHT"/>
    <s v="F"/>
    <d v="2016-05-15T00:00:00"/>
    <n v="168"/>
    <x v="0"/>
    <x v="91"/>
    <n v="141.0344827586207"/>
  </r>
  <r>
    <s v="MCLEOD"/>
    <s v="Janine"/>
    <x v="79"/>
    <x v="0"/>
    <s v="COMP SIGHT"/>
    <s v="F"/>
    <d v="2016-02-14T00:00:00"/>
    <n v="162"/>
    <x v="0"/>
    <x v="91"/>
    <n v="141.0344827586207"/>
  </r>
  <r>
    <s v="MCLEOD"/>
    <s v="Janine"/>
    <x v="79"/>
    <x v="0"/>
    <s v="COMP SIGHT"/>
    <s v="F"/>
    <d v="2016-02-21T00:00:00"/>
    <n v="159"/>
    <x v="0"/>
    <x v="91"/>
    <n v="141.0344827586207"/>
  </r>
  <r>
    <s v="MCLEOD"/>
    <s v="Janine"/>
    <x v="79"/>
    <x v="0"/>
    <s v="COMP SIGHT"/>
    <s v="F"/>
    <d v="2016-04-03T00:00:00"/>
    <n v="159"/>
    <x v="0"/>
    <x v="91"/>
    <n v="141.0344827586207"/>
  </r>
  <r>
    <s v="MCLEOD"/>
    <s v="Janine"/>
    <x v="79"/>
    <x v="0"/>
    <s v="COMP SIGHT"/>
    <s v="F"/>
    <d v="2016-08-07T00:00:00"/>
    <n v="159"/>
    <x v="0"/>
    <x v="91"/>
    <n v="141.0344827586207"/>
  </r>
  <r>
    <s v="MCLEOD"/>
    <s v="Janine"/>
    <x v="79"/>
    <x v="0"/>
    <s v="COMP SIGHT"/>
    <s v="F"/>
    <d v="2016-01-17T00:00:00"/>
    <n v="157"/>
    <x v="0"/>
    <x v="91"/>
    <n v="141.0344827586207"/>
  </r>
  <r>
    <s v="MCLEOD"/>
    <s v="Janine"/>
    <x v="79"/>
    <x v="0"/>
    <s v="COMP SIGHT"/>
    <s v="F"/>
    <d v="2016-02-28T00:00:00"/>
    <n v="156"/>
    <x v="0"/>
    <x v="91"/>
    <n v="141.0344827586207"/>
  </r>
  <r>
    <s v="MCLEOD"/>
    <s v="Janine"/>
    <x v="79"/>
    <x v="0"/>
    <s v="COMP SIGHT"/>
    <s v="F"/>
    <d v="2016-06-05T00:00:00"/>
    <n v="156"/>
    <x v="0"/>
    <x v="91"/>
    <n v="141.0344827586207"/>
  </r>
  <r>
    <s v="MCLEOD"/>
    <s v="Janine"/>
    <x v="79"/>
    <x v="0"/>
    <s v="COMP SIGHT"/>
    <s v="F"/>
    <d v="2016-05-22T00:00:00"/>
    <n v="155"/>
    <x v="0"/>
    <x v="91"/>
    <n v="141.0344827586207"/>
  </r>
  <r>
    <s v="MCLEOD"/>
    <s v="Janine"/>
    <x v="79"/>
    <x v="0"/>
    <s v="COMP SIGHT"/>
    <s v="F"/>
    <d v="2016-07-03T00:00:00"/>
    <n v="151"/>
    <x v="0"/>
    <x v="91"/>
    <n v="141.0344827586207"/>
  </r>
  <r>
    <s v="MCLEOD"/>
    <s v="Janine"/>
    <x v="79"/>
    <x v="0"/>
    <s v="COMP SIGHT"/>
    <s v="F"/>
    <d v="2016-05-29T00:00:00"/>
    <n v="150"/>
    <x v="0"/>
    <x v="91"/>
    <n v="141.0344827586207"/>
  </r>
  <r>
    <s v="MCLEOD"/>
    <s v="Janine"/>
    <x v="79"/>
    <x v="0"/>
    <s v="COMP SIGHT"/>
    <s v="F"/>
    <d v="2016-08-28T00:00:00"/>
    <n v="149"/>
    <x v="0"/>
    <x v="91"/>
    <n v="141.0344827586207"/>
  </r>
  <r>
    <s v="MCLEOD"/>
    <s v="Janine"/>
    <x v="79"/>
    <x v="0"/>
    <s v="COMP SIGHT"/>
    <s v="F"/>
    <d v="2016-04-17T00:00:00"/>
    <n v="147"/>
    <x v="0"/>
    <x v="91"/>
    <n v="141.0344827586207"/>
  </r>
  <r>
    <s v="MCLEOD"/>
    <s v="Janine"/>
    <x v="79"/>
    <x v="0"/>
    <s v="COMP SIGHT"/>
    <s v="F"/>
    <d v="2016-10-09T00:00:00"/>
    <n v="147"/>
    <x v="0"/>
    <x v="91"/>
    <n v="141.0344827586207"/>
  </r>
  <r>
    <s v="MCLEOD"/>
    <s v="Janine"/>
    <x v="79"/>
    <x v="0"/>
    <s v="COMP SIGHT"/>
    <s v="F"/>
    <d v="2016-03-20T00:00:00"/>
    <n v="146"/>
    <x v="0"/>
    <x v="91"/>
    <n v="141.0344827586207"/>
  </r>
  <r>
    <s v="MCLEOD"/>
    <s v="Janine"/>
    <x v="79"/>
    <x v="0"/>
    <s v="COMP SIGHT"/>
    <s v="F"/>
    <d v="2016-08-14T00:00:00"/>
    <n v="145"/>
    <x v="0"/>
    <x v="91"/>
    <n v="141.0344827586207"/>
  </r>
  <r>
    <s v="MCLEOD"/>
    <s v="Janine"/>
    <x v="79"/>
    <x v="0"/>
    <s v="COMP SIGHT"/>
    <s v="F"/>
    <d v="2016-02-07T00:00:00"/>
    <n v="141"/>
    <x v="0"/>
    <x v="91"/>
    <n v="141.0344827586207"/>
  </r>
  <r>
    <s v="MCLEOD"/>
    <s v="Janine"/>
    <x v="79"/>
    <x v="0"/>
    <s v="COMP SIGHT"/>
    <s v="F"/>
    <d v="2016-09-11T00:00:00"/>
    <n v="140"/>
    <x v="0"/>
    <x v="91"/>
    <n v="141.0344827586207"/>
  </r>
  <r>
    <s v="MCLEOD"/>
    <s v="Janine"/>
    <x v="79"/>
    <x v="0"/>
    <s v="COMP SIGHT"/>
    <s v="F"/>
    <d v="2016-09-18T00:00:00"/>
    <n v="120"/>
    <x v="0"/>
    <x v="91"/>
    <n v="141.0344827586207"/>
  </r>
  <r>
    <s v="MCLEOD"/>
    <s v="Janine"/>
    <x v="79"/>
    <x v="0"/>
    <s v="COMP SIGHT"/>
    <s v="F"/>
    <d v="2016-03-06T00:00:00"/>
    <m/>
    <x v="4"/>
    <x v="88"/>
    <n v="0"/>
  </r>
  <r>
    <s v="MCLEOD"/>
    <s v="Janine"/>
    <x v="79"/>
    <x v="0"/>
    <s v="COMP SIGHT"/>
    <s v="F"/>
    <d v="2016-03-13T00:00:00"/>
    <m/>
    <x v="4"/>
    <x v="88"/>
    <n v="0"/>
  </r>
  <r>
    <s v="MCLEOD"/>
    <s v="Janine"/>
    <x v="79"/>
    <x v="0"/>
    <s v="COMP SIGHT"/>
    <s v="F"/>
    <d v="2016-10-30T00:00:00"/>
    <m/>
    <x v="4"/>
    <x v="88"/>
    <n v="0"/>
  </r>
  <r>
    <s v="MILAN"/>
    <s v="John"/>
    <x v="80"/>
    <x v="0"/>
    <s v="COMP SIGHT"/>
    <s v="M"/>
    <d v="2016-06-05T00:00:00"/>
    <n v="130"/>
    <x v="0"/>
    <x v="92"/>
    <n v="8.2413793103448274"/>
  </r>
  <r>
    <s v="MILAN"/>
    <s v="John"/>
    <x v="80"/>
    <x v="0"/>
    <s v="COMP SIGHT"/>
    <s v="M"/>
    <d v="2016-05-15T00:00:00"/>
    <n v="109"/>
    <x v="0"/>
    <x v="92"/>
    <n v="8.2413793103448274"/>
  </r>
  <r>
    <s v="MILAN"/>
    <s v="John"/>
    <x v="80"/>
    <x v="0"/>
    <s v="COMP SIGHT"/>
    <s v="M"/>
    <d v="2016-01-17T00:00:00"/>
    <m/>
    <x v="4"/>
    <x v="88"/>
    <n v="0"/>
  </r>
  <r>
    <s v="MILAN"/>
    <s v="John"/>
    <x v="80"/>
    <x v="0"/>
    <s v="COMP SIGHT"/>
    <s v="M"/>
    <d v="2016-01-31T00:00:00"/>
    <m/>
    <x v="4"/>
    <x v="88"/>
    <n v="0"/>
  </r>
  <r>
    <s v="MILAN"/>
    <s v="John"/>
    <x v="80"/>
    <x v="0"/>
    <s v="COMP SIGHT"/>
    <s v="M"/>
    <d v="2016-02-07T00:00:00"/>
    <m/>
    <x v="4"/>
    <x v="88"/>
    <n v="0"/>
  </r>
  <r>
    <s v="MILAN"/>
    <s v="John"/>
    <x v="80"/>
    <x v="0"/>
    <s v="COMP SIGHT"/>
    <s v="M"/>
    <d v="2016-02-14T00:00:00"/>
    <m/>
    <x v="4"/>
    <x v="88"/>
    <n v="0"/>
  </r>
  <r>
    <s v="MILAN"/>
    <s v="John"/>
    <x v="80"/>
    <x v="0"/>
    <s v="COMP SIGHT"/>
    <s v="M"/>
    <d v="2016-02-21T00:00:00"/>
    <m/>
    <x v="4"/>
    <x v="88"/>
    <n v="0"/>
  </r>
  <r>
    <s v="MILAN"/>
    <s v="John"/>
    <x v="80"/>
    <x v="0"/>
    <s v="COMP SIGHT"/>
    <s v="M"/>
    <d v="2016-02-28T00:00:00"/>
    <m/>
    <x v="4"/>
    <x v="88"/>
    <n v="0"/>
  </r>
  <r>
    <s v="MILAN"/>
    <s v="John"/>
    <x v="80"/>
    <x v="0"/>
    <s v="COMP SIGHT"/>
    <s v="M"/>
    <d v="2016-03-06T00:00:00"/>
    <m/>
    <x v="4"/>
    <x v="88"/>
    <n v="0"/>
  </r>
  <r>
    <s v="MILAN"/>
    <s v="John"/>
    <x v="80"/>
    <x v="0"/>
    <s v="COMP SIGHT"/>
    <s v="M"/>
    <d v="2016-03-13T00:00:00"/>
    <m/>
    <x v="4"/>
    <x v="88"/>
    <n v="0"/>
  </r>
  <r>
    <s v="MILAN"/>
    <s v="John"/>
    <x v="80"/>
    <x v="0"/>
    <s v="COMP SIGHT"/>
    <s v="M"/>
    <d v="2016-03-20T00:00:00"/>
    <m/>
    <x v="4"/>
    <x v="88"/>
    <n v="0"/>
  </r>
  <r>
    <s v="MILAN"/>
    <s v="John"/>
    <x v="80"/>
    <x v="0"/>
    <s v="COMP SIGHT"/>
    <s v="M"/>
    <d v="2016-04-03T00:00:00"/>
    <m/>
    <x v="4"/>
    <x v="88"/>
    <n v="0"/>
  </r>
  <r>
    <s v="MILAN"/>
    <s v="John"/>
    <x v="80"/>
    <x v="0"/>
    <s v="COMP SIGHT"/>
    <s v="M"/>
    <d v="2016-04-17T00:00:00"/>
    <m/>
    <x v="4"/>
    <x v="88"/>
    <n v="0"/>
  </r>
  <r>
    <s v="MILAN"/>
    <s v="John"/>
    <x v="80"/>
    <x v="0"/>
    <s v="COMP SIGHT"/>
    <s v="M"/>
    <d v="2016-05-22T00:00:00"/>
    <m/>
    <x v="4"/>
    <x v="88"/>
    <n v="0"/>
  </r>
  <r>
    <s v="MILAN"/>
    <s v="John"/>
    <x v="80"/>
    <x v="0"/>
    <s v="COMP SIGHT"/>
    <s v="M"/>
    <d v="2016-05-29T00:00:00"/>
    <m/>
    <x v="4"/>
    <x v="88"/>
    <n v="0"/>
  </r>
  <r>
    <s v="MILAN"/>
    <s v="John"/>
    <x v="80"/>
    <x v="0"/>
    <s v="COMP SIGHT"/>
    <s v="M"/>
    <d v="2016-06-19T00:00:00"/>
    <m/>
    <x v="4"/>
    <x v="88"/>
    <n v="0"/>
  </r>
  <r>
    <s v="MILAN"/>
    <s v="John"/>
    <x v="80"/>
    <x v="0"/>
    <s v="COMP SIGHT"/>
    <s v="M"/>
    <d v="2016-07-03T00:00:00"/>
    <m/>
    <x v="4"/>
    <x v="88"/>
    <n v="0"/>
  </r>
  <r>
    <s v="MILAN"/>
    <s v="John"/>
    <x v="80"/>
    <x v="0"/>
    <s v="COMP SIGHT"/>
    <s v="M"/>
    <d v="2016-07-10T00:00:00"/>
    <m/>
    <x v="4"/>
    <x v="88"/>
    <n v="0"/>
  </r>
  <r>
    <s v="MILAN"/>
    <s v="John"/>
    <x v="80"/>
    <x v="0"/>
    <s v="COMP SIGHT"/>
    <s v="M"/>
    <d v="2016-08-07T00:00:00"/>
    <m/>
    <x v="4"/>
    <x v="88"/>
    <n v="0"/>
  </r>
  <r>
    <s v="MILAN"/>
    <s v="John"/>
    <x v="80"/>
    <x v="0"/>
    <s v="COMP SIGHT"/>
    <s v="M"/>
    <d v="2016-08-14T00:00:00"/>
    <m/>
    <x v="4"/>
    <x v="88"/>
    <n v="0"/>
  </r>
  <r>
    <s v="MILAN"/>
    <s v="John"/>
    <x v="80"/>
    <x v="0"/>
    <s v="COMP SIGHT"/>
    <s v="M"/>
    <d v="2016-08-28T00:00:00"/>
    <m/>
    <x v="4"/>
    <x v="88"/>
    <n v="0"/>
  </r>
  <r>
    <s v="MILAN"/>
    <s v="John"/>
    <x v="80"/>
    <x v="0"/>
    <s v="COMP SIGHT"/>
    <s v="M"/>
    <d v="2016-09-04T00:00:00"/>
    <m/>
    <x v="4"/>
    <x v="88"/>
    <n v="0"/>
  </r>
  <r>
    <s v="MILAN"/>
    <s v="John"/>
    <x v="80"/>
    <x v="0"/>
    <s v="COMP SIGHT"/>
    <s v="M"/>
    <d v="2016-09-11T00:00:00"/>
    <m/>
    <x v="4"/>
    <x v="88"/>
    <n v="0"/>
  </r>
  <r>
    <s v="MILAN"/>
    <s v="John"/>
    <x v="80"/>
    <x v="0"/>
    <s v="COMP SIGHT"/>
    <s v="M"/>
    <d v="2016-09-18T00:00:00"/>
    <m/>
    <x v="4"/>
    <x v="88"/>
    <n v="0"/>
  </r>
  <r>
    <s v="MILAN"/>
    <s v="John"/>
    <x v="80"/>
    <x v="0"/>
    <s v="COMP SIGHT"/>
    <s v="M"/>
    <d v="2016-10-09T00:00:00"/>
    <m/>
    <x v="4"/>
    <x v="88"/>
    <n v="0"/>
  </r>
  <r>
    <s v="MILAN"/>
    <s v="John"/>
    <x v="80"/>
    <x v="0"/>
    <s v="COMP SIGHT"/>
    <s v="M"/>
    <d v="2016-10-02T00:00:00"/>
    <m/>
    <x v="4"/>
    <x v="88"/>
    <n v="0"/>
  </r>
  <r>
    <s v="MILAN"/>
    <s v="John"/>
    <x v="80"/>
    <x v="0"/>
    <s v="COMP SIGHT"/>
    <s v="M"/>
    <d v="2016-10-16T00:00:00"/>
    <m/>
    <x v="4"/>
    <x v="88"/>
    <n v="0"/>
  </r>
  <r>
    <s v="MILAN"/>
    <s v="John"/>
    <x v="80"/>
    <x v="0"/>
    <s v="COMP SIGHT"/>
    <s v="M"/>
    <d v="2016-10-23T00:00:00"/>
    <m/>
    <x v="4"/>
    <x v="88"/>
    <n v="0"/>
  </r>
  <r>
    <s v="MILAN"/>
    <s v="John"/>
    <x v="80"/>
    <x v="0"/>
    <s v="COMP SIGHT"/>
    <s v="M"/>
    <d v="2016-10-30T00:00:00"/>
    <m/>
    <x v="4"/>
    <x v="88"/>
    <n v="0"/>
  </r>
  <r>
    <s v="MILLER"/>
    <s v="Bert"/>
    <x v="81"/>
    <x v="0"/>
    <s v="COMP SIGHT"/>
    <s v="M"/>
    <d v="2016-09-11T00:00:00"/>
    <n v="170"/>
    <x v="3"/>
    <x v="93"/>
    <n v="5.8620689655172411"/>
  </r>
  <r>
    <s v="MILLER"/>
    <s v="Bert"/>
    <x v="81"/>
    <x v="0"/>
    <s v="COMP SIGHT"/>
    <s v="M"/>
    <d v="2016-10-30T00:00:00"/>
    <n v="190"/>
    <x v="0"/>
    <x v="94"/>
    <n v="54.310344827586206"/>
  </r>
  <r>
    <s v="MILLER"/>
    <s v="Bert"/>
    <x v="81"/>
    <x v="0"/>
    <s v="COMP SIGHT"/>
    <s v="M"/>
    <d v="2016-09-04T00:00:00"/>
    <n v="185"/>
    <x v="0"/>
    <x v="94"/>
    <n v="54.310344827586206"/>
  </r>
  <r>
    <s v="MILLER"/>
    <s v="Bert"/>
    <x v="81"/>
    <x v="0"/>
    <s v="COMP SIGHT"/>
    <s v="M"/>
    <d v="2016-05-22T00:00:00"/>
    <n v="182"/>
    <x v="0"/>
    <x v="94"/>
    <n v="54.310344827586206"/>
  </r>
  <r>
    <s v="MILLER"/>
    <s v="Bert"/>
    <x v="81"/>
    <x v="0"/>
    <s v="COMP SIGHT"/>
    <s v="M"/>
    <d v="2016-10-09T00:00:00"/>
    <n v="182"/>
    <x v="0"/>
    <x v="94"/>
    <n v="54.310344827586206"/>
  </r>
  <r>
    <s v="MILLER"/>
    <s v="Bert"/>
    <x v="81"/>
    <x v="0"/>
    <s v="COMP SIGHT"/>
    <s v="M"/>
    <d v="2016-05-29T00:00:00"/>
    <n v="178"/>
    <x v="0"/>
    <x v="94"/>
    <n v="54.310344827586206"/>
  </r>
  <r>
    <s v="MILLER"/>
    <s v="Bert"/>
    <x v="81"/>
    <x v="0"/>
    <s v="COMP SIGHT"/>
    <s v="M"/>
    <d v="2016-09-18T00:00:00"/>
    <n v="177"/>
    <x v="0"/>
    <x v="94"/>
    <n v="54.310344827586206"/>
  </r>
  <r>
    <s v="MILLER"/>
    <s v="Bert"/>
    <x v="81"/>
    <x v="0"/>
    <s v="COMP SIGHT"/>
    <s v="M"/>
    <d v="2016-04-17T00:00:00"/>
    <n v="168"/>
    <x v="0"/>
    <x v="94"/>
    <n v="54.310344827586206"/>
  </r>
  <r>
    <s v="MILLER"/>
    <s v="Bert"/>
    <x v="81"/>
    <x v="0"/>
    <s v="COMP SIGHT"/>
    <s v="M"/>
    <d v="2016-05-15T00:00:00"/>
    <n v="159"/>
    <x v="0"/>
    <x v="94"/>
    <n v="54.310344827586206"/>
  </r>
  <r>
    <s v="MILLER"/>
    <s v="Bert"/>
    <x v="81"/>
    <x v="0"/>
    <s v="COMP SIGHT"/>
    <s v="M"/>
    <d v="2016-07-03T00:00:00"/>
    <n v="154"/>
    <x v="0"/>
    <x v="94"/>
    <n v="54.310344827586206"/>
  </r>
  <r>
    <s v="MILLER"/>
    <s v="Bert"/>
    <x v="81"/>
    <x v="0"/>
    <s v="COMP SIGHT"/>
    <s v="M"/>
    <d v="2016-01-17T00:00:00"/>
    <m/>
    <x v="4"/>
    <x v="88"/>
    <n v="0"/>
  </r>
  <r>
    <s v="MILLER"/>
    <s v="Bert"/>
    <x v="81"/>
    <x v="0"/>
    <s v="COMP SIGHT"/>
    <s v="M"/>
    <d v="2016-01-31T00:00:00"/>
    <m/>
    <x v="4"/>
    <x v="88"/>
    <n v="0"/>
  </r>
  <r>
    <s v="MILLER"/>
    <s v="Bert"/>
    <x v="81"/>
    <x v="0"/>
    <s v="COMP SIGHT"/>
    <s v="M"/>
    <d v="2016-02-07T00:00:00"/>
    <m/>
    <x v="4"/>
    <x v="88"/>
    <n v="0"/>
  </r>
  <r>
    <s v="MILLER"/>
    <s v="Bert"/>
    <x v="81"/>
    <x v="0"/>
    <s v="COMP SIGHT"/>
    <s v="M"/>
    <d v="2016-02-14T00:00:00"/>
    <m/>
    <x v="4"/>
    <x v="88"/>
    <n v="0"/>
  </r>
  <r>
    <s v="MILLER"/>
    <s v="Bert"/>
    <x v="81"/>
    <x v="0"/>
    <s v="COMP SIGHT"/>
    <s v="M"/>
    <d v="2016-02-21T00:00:00"/>
    <m/>
    <x v="4"/>
    <x v="88"/>
    <n v="0"/>
  </r>
  <r>
    <s v="MILLER"/>
    <s v="Bert"/>
    <x v="81"/>
    <x v="0"/>
    <s v="COMP SIGHT"/>
    <s v="M"/>
    <d v="2016-02-28T00:00:00"/>
    <m/>
    <x v="4"/>
    <x v="88"/>
    <n v="0"/>
  </r>
  <r>
    <s v="MILLER"/>
    <s v="Bert"/>
    <x v="81"/>
    <x v="0"/>
    <s v="COMP SIGHT"/>
    <s v="M"/>
    <d v="2016-03-06T00:00:00"/>
    <m/>
    <x v="4"/>
    <x v="88"/>
    <n v="0"/>
  </r>
  <r>
    <s v="MILLER"/>
    <s v="Bert"/>
    <x v="81"/>
    <x v="0"/>
    <s v="COMP SIGHT"/>
    <s v="M"/>
    <d v="2016-03-13T00:00:00"/>
    <m/>
    <x v="4"/>
    <x v="88"/>
    <n v="0"/>
  </r>
  <r>
    <s v="MILLER"/>
    <s v="Bert"/>
    <x v="81"/>
    <x v="0"/>
    <s v="COMP SIGHT"/>
    <s v="M"/>
    <d v="2016-03-20T00:00:00"/>
    <m/>
    <x v="4"/>
    <x v="88"/>
    <n v="0"/>
  </r>
  <r>
    <s v="MILLER"/>
    <s v="Bert"/>
    <x v="81"/>
    <x v="0"/>
    <s v="COMP SIGHT"/>
    <s v="M"/>
    <d v="2016-04-03T00:00:00"/>
    <m/>
    <x v="4"/>
    <x v="88"/>
    <n v="0"/>
  </r>
  <r>
    <s v="MILLER"/>
    <s v="Bert"/>
    <x v="81"/>
    <x v="0"/>
    <s v="COMP SIGHT"/>
    <s v="M"/>
    <d v="2016-06-05T00:00:00"/>
    <m/>
    <x v="4"/>
    <x v="88"/>
    <n v="0"/>
  </r>
  <r>
    <s v="MILLER"/>
    <s v="Bert"/>
    <x v="81"/>
    <x v="0"/>
    <s v="COMP SIGHT"/>
    <s v="M"/>
    <d v="2016-06-19T00:00:00"/>
    <m/>
    <x v="4"/>
    <x v="88"/>
    <n v="0"/>
  </r>
  <r>
    <s v="MILLER"/>
    <s v="Bert"/>
    <x v="81"/>
    <x v="0"/>
    <s v="COMP SIGHT"/>
    <s v="M"/>
    <d v="2016-07-10T00:00:00"/>
    <m/>
    <x v="4"/>
    <x v="88"/>
    <n v="0"/>
  </r>
  <r>
    <s v="MILLER"/>
    <s v="Bert"/>
    <x v="81"/>
    <x v="0"/>
    <s v="COMP SIGHT"/>
    <s v="M"/>
    <d v="2016-08-07T00:00:00"/>
    <m/>
    <x v="4"/>
    <x v="88"/>
    <n v="0"/>
  </r>
  <r>
    <s v="MILLER"/>
    <s v="Bert"/>
    <x v="81"/>
    <x v="0"/>
    <s v="COMP SIGHT"/>
    <s v="M"/>
    <d v="2016-08-14T00:00:00"/>
    <m/>
    <x v="4"/>
    <x v="88"/>
    <n v="0"/>
  </r>
  <r>
    <s v="MILLER"/>
    <s v="Bert"/>
    <x v="81"/>
    <x v="0"/>
    <s v="COMP SIGHT"/>
    <s v="M"/>
    <d v="2016-08-28T00:00:00"/>
    <m/>
    <x v="4"/>
    <x v="88"/>
    <n v="0"/>
  </r>
  <r>
    <s v="MILLER"/>
    <s v="Bert"/>
    <x v="81"/>
    <x v="0"/>
    <s v="COMP SIGHT"/>
    <s v="M"/>
    <d v="2016-10-02T00:00:00"/>
    <m/>
    <x v="4"/>
    <x v="88"/>
    <n v="0"/>
  </r>
  <r>
    <s v="MILLER"/>
    <s v="Bert"/>
    <x v="81"/>
    <x v="0"/>
    <s v="COMP SIGHT"/>
    <s v="M"/>
    <d v="2016-10-16T00:00:00"/>
    <m/>
    <x v="4"/>
    <x v="88"/>
    <n v="0"/>
  </r>
  <r>
    <s v="MILLER"/>
    <s v="Bert"/>
    <x v="81"/>
    <x v="0"/>
    <s v="COMP SIGHT"/>
    <s v="M"/>
    <d v="2016-10-23T00:00:00"/>
    <m/>
    <x v="4"/>
    <x v="88"/>
    <n v="0"/>
  </r>
  <r>
    <s v="MILLS"/>
    <s v="Travis"/>
    <x v="82"/>
    <x v="0"/>
    <s v="RECURVE"/>
    <s v="M"/>
    <d v="2016-10-23T00:00:00"/>
    <n v="79"/>
    <x v="1"/>
    <x v="95"/>
    <n v="4.3793103448275863"/>
  </r>
  <r>
    <s v="MILLS"/>
    <s v="Travis"/>
    <x v="82"/>
    <x v="0"/>
    <s v="RECURVE"/>
    <s v="M"/>
    <d v="2016-10-30T00:00:00"/>
    <n v="48"/>
    <x v="1"/>
    <x v="95"/>
    <n v="4.3793103448275863"/>
  </r>
  <r>
    <s v="MILLS"/>
    <s v="Travis"/>
    <x v="82"/>
    <x v="0"/>
    <s v="RECURVE"/>
    <s v="M"/>
    <d v="2016-10-02T00:00:00"/>
    <m/>
    <x v="4"/>
    <x v="88"/>
    <n v="0"/>
  </r>
  <r>
    <s v="MILLS"/>
    <s v="Travis"/>
    <x v="82"/>
    <x v="0"/>
    <s v="RECURVE"/>
    <s v="M"/>
    <d v="2016-10-16T00:00:00"/>
    <m/>
    <x v="4"/>
    <x v="88"/>
    <n v="0"/>
  </r>
  <r>
    <s v="MILNE"/>
    <s v="Christine"/>
    <x v="83"/>
    <x v="0"/>
    <s v="COMP SIGHT"/>
    <s v="F"/>
    <d v="2016-10-16T00:00:00"/>
    <n v="159"/>
    <x v="0"/>
    <x v="96"/>
    <n v="65.34482758620689"/>
  </r>
  <r>
    <s v="MILNE"/>
    <s v="Christine"/>
    <x v="83"/>
    <x v="0"/>
    <s v="COMP SIGHT"/>
    <s v="F"/>
    <d v="2016-02-21T00:00:00"/>
    <n v="146"/>
    <x v="0"/>
    <x v="96"/>
    <n v="65.34482758620689"/>
  </r>
  <r>
    <s v="MILNE"/>
    <s v="Christine"/>
    <x v="83"/>
    <x v="0"/>
    <s v="COMP SIGHT"/>
    <s v="F"/>
    <d v="2016-08-07T00:00:00"/>
    <n v="145"/>
    <x v="0"/>
    <x v="96"/>
    <n v="65.34482758620689"/>
  </r>
  <r>
    <s v="MILNE"/>
    <s v="Christine"/>
    <x v="83"/>
    <x v="0"/>
    <s v="COMP SIGHT"/>
    <s v="F"/>
    <d v="2016-06-05T00:00:00"/>
    <n v="142"/>
    <x v="0"/>
    <x v="96"/>
    <n v="65.34482758620689"/>
  </r>
  <r>
    <s v="MILNE"/>
    <s v="Christine"/>
    <x v="83"/>
    <x v="0"/>
    <s v="COMP SIGHT"/>
    <s v="F"/>
    <d v="2016-09-04T00:00:00"/>
    <n v="142"/>
    <x v="0"/>
    <x v="96"/>
    <n v="65.34482758620689"/>
  </r>
  <r>
    <s v="MILNE"/>
    <s v="Christine"/>
    <x v="83"/>
    <x v="0"/>
    <s v="COMP SIGHT"/>
    <s v="F"/>
    <d v="2016-10-09T00:00:00"/>
    <n v="142"/>
    <x v="0"/>
    <x v="96"/>
    <n v="65.34482758620689"/>
  </r>
  <r>
    <s v="MILNE"/>
    <s v="Christine"/>
    <x v="83"/>
    <x v="0"/>
    <s v="COMP SIGHT"/>
    <s v="F"/>
    <d v="2016-02-07T00:00:00"/>
    <n v="127"/>
    <x v="0"/>
    <x v="96"/>
    <n v="65.34482758620689"/>
  </r>
  <r>
    <s v="MILNE"/>
    <s v="Christine"/>
    <x v="83"/>
    <x v="0"/>
    <s v="COMP SIGHT"/>
    <s v="F"/>
    <d v="2016-08-14T00:00:00"/>
    <n v="123"/>
    <x v="0"/>
    <x v="96"/>
    <n v="65.34482758620689"/>
  </r>
  <r>
    <s v="MILNE"/>
    <s v="Christine"/>
    <x v="83"/>
    <x v="0"/>
    <s v="COMP SIGHT"/>
    <s v="F"/>
    <d v="2016-08-28T00:00:00"/>
    <n v="123"/>
    <x v="0"/>
    <x v="96"/>
    <n v="65.34482758620689"/>
  </r>
  <r>
    <s v="MILNE"/>
    <s v="Christine"/>
    <x v="83"/>
    <x v="0"/>
    <s v="COMP SIGHT"/>
    <s v="F"/>
    <d v="2016-03-20T00:00:00"/>
    <n v="122"/>
    <x v="0"/>
    <x v="96"/>
    <n v="65.34482758620689"/>
  </r>
  <r>
    <s v="MILNE"/>
    <s v="Christine"/>
    <x v="83"/>
    <x v="0"/>
    <s v="COMP SIGHT"/>
    <s v="F"/>
    <d v="2016-02-14T00:00:00"/>
    <n v="118"/>
    <x v="0"/>
    <x v="96"/>
    <n v="65.34482758620689"/>
  </r>
  <r>
    <s v="MILNE"/>
    <s v="Christine"/>
    <x v="83"/>
    <x v="0"/>
    <s v="COMP SIGHT"/>
    <s v="F"/>
    <d v="2016-03-06T00:00:00"/>
    <n v="118"/>
    <x v="0"/>
    <x v="96"/>
    <n v="65.34482758620689"/>
  </r>
  <r>
    <s v="MILNE"/>
    <s v="Christine"/>
    <x v="83"/>
    <x v="0"/>
    <s v="COMP SIGHT"/>
    <s v="F"/>
    <d v="2016-05-22T00:00:00"/>
    <n v="111"/>
    <x v="0"/>
    <x v="96"/>
    <n v="65.34482758620689"/>
  </r>
  <r>
    <s v="MILNE"/>
    <s v="Christine"/>
    <x v="83"/>
    <x v="0"/>
    <s v="COMP SIGHT"/>
    <s v="F"/>
    <d v="2016-04-17T00:00:00"/>
    <n v="95"/>
    <x v="0"/>
    <x v="96"/>
    <n v="65.34482758620689"/>
  </r>
  <r>
    <s v="MILNE"/>
    <s v="Christine"/>
    <x v="83"/>
    <x v="0"/>
    <s v="COMP SIGHT"/>
    <s v="F"/>
    <d v="2016-09-11T00:00:00"/>
    <n v="82"/>
    <x v="0"/>
    <x v="96"/>
    <n v="65.34482758620689"/>
  </r>
  <r>
    <s v="MILNE"/>
    <s v="Christine"/>
    <x v="83"/>
    <x v="0"/>
    <s v="COMP SIGHT"/>
    <s v="F"/>
    <d v="2016-01-17T00:00:00"/>
    <n v="111"/>
    <x v="1"/>
    <x v="97"/>
    <n v="9.4827586206896548"/>
  </r>
  <r>
    <s v="MILNE"/>
    <s v="Christine"/>
    <x v="83"/>
    <x v="0"/>
    <s v="COMP SIGHT"/>
    <s v="F"/>
    <d v="2016-10-30T00:00:00"/>
    <n v="72"/>
    <x v="1"/>
    <x v="97"/>
    <n v="9.4827586206896548"/>
  </r>
  <r>
    <s v="MILNE"/>
    <s v="Christine"/>
    <x v="83"/>
    <x v="0"/>
    <s v="COMP SIGHT"/>
    <s v="F"/>
    <d v="2016-05-29T00:00:00"/>
    <n v="56"/>
    <x v="1"/>
    <x v="97"/>
    <n v="9.4827586206896548"/>
  </r>
  <r>
    <s v="MILNE"/>
    <s v="Christine"/>
    <x v="83"/>
    <x v="0"/>
    <s v="COMP SIGHT"/>
    <s v="F"/>
    <d v="2016-10-02T00:00:00"/>
    <n v="36"/>
    <x v="1"/>
    <x v="97"/>
    <n v="9.4827586206896548"/>
  </r>
  <r>
    <s v="MILNE"/>
    <s v="Christine"/>
    <x v="83"/>
    <x v="0"/>
    <s v="COMP SIGHT"/>
    <s v="F"/>
    <d v="2016-01-31T00:00:00"/>
    <m/>
    <x v="4"/>
    <x v="88"/>
    <n v="0"/>
  </r>
  <r>
    <s v="MILNE"/>
    <s v="Christine"/>
    <x v="83"/>
    <x v="0"/>
    <s v="COMP SIGHT"/>
    <s v="F"/>
    <d v="2016-02-28T00:00:00"/>
    <m/>
    <x v="4"/>
    <x v="88"/>
    <n v="0"/>
  </r>
  <r>
    <s v="MILNE"/>
    <s v="Christine"/>
    <x v="83"/>
    <x v="0"/>
    <s v="COMP SIGHT"/>
    <s v="F"/>
    <d v="2016-03-13T00:00:00"/>
    <m/>
    <x v="4"/>
    <x v="88"/>
    <n v="0"/>
  </r>
  <r>
    <s v="MILNE"/>
    <s v="Christine"/>
    <x v="83"/>
    <x v="0"/>
    <s v="COMP SIGHT"/>
    <s v="F"/>
    <d v="2016-04-03T00:00:00"/>
    <m/>
    <x v="4"/>
    <x v="88"/>
    <n v="0"/>
  </r>
  <r>
    <s v="MILNE"/>
    <s v="Christine"/>
    <x v="83"/>
    <x v="0"/>
    <s v="COMP SIGHT"/>
    <s v="F"/>
    <d v="2016-05-15T00:00:00"/>
    <m/>
    <x v="4"/>
    <x v="88"/>
    <n v="0"/>
  </r>
  <r>
    <s v="MILNE"/>
    <s v="Christine"/>
    <x v="83"/>
    <x v="0"/>
    <s v="COMP SIGHT"/>
    <s v="F"/>
    <d v="2016-06-19T00:00:00"/>
    <m/>
    <x v="4"/>
    <x v="88"/>
    <n v="0"/>
  </r>
  <r>
    <s v="MILNE"/>
    <s v="Christine"/>
    <x v="83"/>
    <x v="0"/>
    <s v="COMP SIGHT"/>
    <s v="F"/>
    <d v="2016-07-03T00:00:00"/>
    <m/>
    <x v="4"/>
    <x v="88"/>
    <n v="0"/>
  </r>
  <r>
    <s v="MILNE"/>
    <s v="Christine"/>
    <x v="83"/>
    <x v="0"/>
    <s v="COMP SIGHT"/>
    <s v="F"/>
    <d v="2016-07-10T00:00:00"/>
    <m/>
    <x v="4"/>
    <x v="88"/>
    <n v="0"/>
  </r>
  <r>
    <s v="MILNE"/>
    <s v="Christine"/>
    <x v="83"/>
    <x v="0"/>
    <s v="COMP SIGHT"/>
    <s v="F"/>
    <d v="2016-09-18T00:00:00"/>
    <m/>
    <x v="4"/>
    <x v="88"/>
    <n v="0"/>
  </r>
  <r>
    <s v="MILNE"/>
    <s v="Christine"/>
    <x v="83"/>
    <x v="0"/>
    <s v="COMP SIGHT"/>
    <s v="F"/>
    <d v="2016-10-23T00:00:00"/>
    <m/>
    <x v="4"/>
    <x v="88"/>
    <n v="0"/>
  </r>
  <r>
    <s v="MILNE"/>
    <s v="Jason"/>
    <x v="84"/>
    <x v="0"/>
    <s v="RECURVE"/>
    <s v="M"/>
    <d v="2016-01-31T00:00:00"/>
    <n v="64"/>
    <x v="3"/>
    <x v="98"/>
    <n v="2.2068965517241379"/>
  </r>
  <r>
    <s v="MILNE"/>
    <s v="Jason"/>
    <x v="84"/>
    <x v="0"/>
    <s v="RECURVE"/>
    <s v="M"/>
    <d v="2016-08-28T00:00:00"/>
    <n v="46"/>
    <x v="2"/>
    <x v="99"/>
    <n v="2.3793103448275863"/>
  </r>
  <r>
    <s v="MILNE"/>
    <s v="Jason"/>
    <x v="84"/>
    <x v="0"/>
    <s v="RECURVE"/>
    <s v="M"/>
    <d v="2016-09-04T00:00:00"/>
    <n v="23"/>
    <x v="2"/>
    <x v="99"/>
    <n v="2.3793103448275863"/>
  </r>
  <r>
    <s v="MILNE"/>
    <s v="Jason"/>
    <x v="84"/>
    <x v="0"/>
    <s v="RECURVE"/>
    <s v="M"/>
    <d v="2016-02-21T00:00:00"/>
    <n v="110"/>
    <x v="1"/>
    <x v="100"/>
    <n v="30"/>
  </r>
  <r>
    <s v="MILNE"/>
    <s v="Jason"/>
    <x v="84"/>
    <x v="0"/>
    <s v="RECURVE"/>
    <s v="M"/>
    <d v="2016-09-18T00:00:00"/>
    <n v="80"/>
    <x v="1"/>
    <x v="100"/>
    <n v="30"/>
  </r>
  <r>
    <s v="MILNE"/>
    <s v="Jason"/>
    <x v="84"/>
    <x v="0"/>
    <s v="RECURVE"/>
    <s v="M"/>
    <d v="2016-02-14T00:00:00"/>
    <n v="74"/>
    <x v="1"/>
    <x v="100"/>
    <n v="30"/>
  </r>
  <r>
    <s v="MILNE"/>
    <s v="Jason"/>
    <x v="84"/>
    <x v="0"/>
    <s v="RECURVE"/>
    <s v="M"/>
    <d v="2016-08-14T00:00:00"/>
    <n v="70"/>
    <x v="1"/>
    <x v="100"/>
    <n v="30"/>
  </r>
  <r>
    <s v="MILNE"/>
    <s v="Jason"/>
    <x v="84"/>
    <x v="0"/>
    <s v="RECURVE"/>
    <s v="M"/>
    <d v="2016-05-29T00:00:00"/>
    <n v="68"/>
    <x v="1"/>
    <x v="100"/>
    <n v="30"/>
  </r>
  <r>
    <s v="MILNE"/>
    <s v="Jason"/>
    <x v="84"/>
    <x v="0"/>
    <s v="RECURVE"/>
    <s v="M"/>
    <d v="2016-08-07T00:00:00"/>
    <n v="67"/>
    <x v="1"/>
    <x v="100"/>
    <n v="30"/>
  </r>
  <r>
    <s v="MILNE"/>
    <s v="Jason"/>
    <x v="84"/>
    <x v="0"/>
    <s v="RECURVE"/>
    <s v="M"/>
    <d v="2016-10-30T00:00:00"/>
    <n v="60"/>
    <x v="1"/>
    <x v="100"/>
    <n v="30"/>
  </r>
  <r>
    <s v="MILNE"/>
    <s v="Jason"/>
    <x v="84"/>
    <x v="0"/>
    <s v="RECURVE"/>
    <s v="M"/>
    <d v="2016-10-23T00:00:00"/>
    <n v="56"/>
    <x v="1"/>
    <x v="100"/>
    <n v="30"/>
  </r>
  <r>
    <s v="MILNE"/>
    <s v="Jason"/>
    <x v="84"/>
    <x v="0"/>
    <s v="RECURVE"/>
    <s v="M"/>
    <d v="2016-05-15T00:00:00"/>
    <n v="53"/>
    <x v="1"/>
    <x v="100"/>
    <n v="30"/>
  </r>
  <r>
    <s v="MILNE"/>
    <s v="Jason"/>
    <x v="84"/>
    <x v="0"/>
    <s v="RECURVE"/>
    <s v="M"/>
    <d v="2016-06-19T00:00:00"/>
    <n v="53"/>
    <x v="1"/>
    <x v="100"/>
    <n v="30"/>
  </r>
  <r>
    <s v="MILNE"/>
    <s v="Jason"/>
    <x v="84"/>
    <x v="0"/>
    <s v="RECURVE"/>
    <s v="M"/>
    <d v="2016-09-11T00:00:00"/>
    <n v="49"/>
    <x v="1"/>
    <x v="100"/>
    <n v="30"/>
  </r>
  <r>
    <s v="MILNE"/>
    <s v="Jason"/>
    <x v="84"/>
    <x v="0"/>
    <s v="RECURVE"/>
    <s v="M"/>
    <d v="2016-10-09T00:00:00"/>
    <n v="49"/>
    <x v="1"/>
    <x v="100"/>
    <n v="30"/>
  </r>
  <r>
    <s v="MILNE"/>
    <s v="Jason"/>
    <x v="84"/>
    <x v="0"/>
    <s v="RECURVE"/>
    <s v="M"/>
    <d v="2016-10-02T00:00:00"/>
    <n v="45"/>
    <x v="1"/>
    <x v="100"/>
    <n v="30"/>
  </r>
  <r>
    <s v="MILNE"/>
    <s v="Jason"/>
    <x v="84"/>
    <x v="0"/>
    <s v="RECURVE"/>
    <s v="M"/>
    <d v="2016-03-13T00:00:00"/>
    <n v="36"/>
    <x v="1"/>
    <x v="100"/>
    <n v="30"/>
  </r>
  <r>
    <s v="MILNE"/>
    <s v="Jason"/>
    <x v="84"/>
    <x v="0"/>
    <s v="RECURVE"/>
    <s v="M"/>
    <d v="2016-01-17T00:00:00"/>
    <m/>
    <x v="4"/>
    <x v="88"/>
    <n v="0"/>
  </r>
  <r>
    <s v="MILNE"/>
    <s v="Jason"/>
    <x v="84"/>
    <x v="0"/>
    <s v="RECURVE"/>
    <s v="M"/>
    <d v="2016-02-07T00:00:00"/>
    <m/>
    <x v="4"/>
    <x v="88"/>
    <n v="0"/>
  </r>
  <r>
    <s v="MILNE"/>
    <s v="Jason"/>
    <x v="84"/>
    <x v="0"/>
    <s v="RECURVE"/>
    <s v="M"/>
    <d v="2016-02-28T00:00:00"/>
    <m/>
    <x v="4"/>
    <x v="88"/>
    <n v="0"/>
  </r>
  <r>
    <s v="MILNE"/>
    <s v="Jason"/>
    <x v="84"/>
    <x v="0"/>
    <s v="RECURVE"/>
    <s v="M"/>
    <d v="2016-03-06T00:00:00"/>
    <m/>
    <x v="4"/>
    <x v="88"/>
    <n v="0"/>
  </r>
  <r>
    <s v="MILNE"/>
    <s v="Jason"/>
    <x v="84"/>
    <x v="0"/>
    <s v="RECURVE"/>
    <s v="M"/>
    <d v="2016-03-20T00:00:00"/>
    <m/>
    <x v="4"/>
    <x v="88"/>
    <n v="0"/>
  </r>
  <r>
    <s v="MILNE"/>
    <s v="Jason"/>
    <x v="84"/>
    <x v="0"/>
    <s v="RECURVE"/>
    <s v="M"/>
    <d v="2016-04-03T00:00:00"/>
    <m/>
    <x v="4"/>
    <x v="88"/>
    <n v="0"/>
  </r>
  <r>
    <s v="MILNE"/>
    <s v="Jason"/>
    <x v="84"/>
    <x v="0"/>
    <s v="RECURVE"/>
    <s v="M"/>
    <d v="2016-04-17T00:00:00"/>
    <m/>
    <x v="4"/>
    <x v="88"/>
    <n v="0"/>
  </r>
  <r>
    <s v="MILNE"/>
    <s v="Jason"/>
    <x v="84"/>
    <x v="0"/>
    <s v="RECURVE"/>
    <s v="M"/>
    <d v="2016-05-22T00:00:00"/>
    <m/>
    <x v="4"/>
    <x v="88"/>
    <n v="0"/>
  </r>
  <r>
    <s v="MILNE"/>
    <s v="Jason"/>
    <x v="84"/>
    <x v="0"/>
    <s v="RECURVE"/>
    <s v="M"/>
    <d v="2016-06-05T00:00:00"/>
    <m/>
    <x v="4"/>
    <x v="88"/>
    <n v="0"/>
  </r>
  <r>
    <s v="MILNE"/>
    <s v="Jason"/>
    <x v="84"/>
    <x v="0"/>
    <s v="RECURVE"/>
    <s v="M"/>
    <d v="2016-07-03T00:00:00"/>
    <m/>
    <x v="4"/>
    <x v="88"/>
    <n v="0"/>
  </r>
  <r>
    <s v="MILNE"/>
    <s v="Jason"/>
    <x v="84"/>
    <x v="0"/>
    <s v="RECURVE"/>
    <s v="M"/>
    <d v="2016-07-10T00:00:00"/>
    <m/>
    <x v="4"/>
    <x v="88"/>
    <n v="0"/>
  </r>
  <r>
    <s v="MILNE"/>
    <s v="Jason"/>
    <x v="84"/>
    <x v="0"/>
    <s v="RECURVE"/>
    <s v="M"/>
    <d v="2016-10-16T00:00:00"/>
    <m/>
    <x v="4"/>
    <x v="88"/>
    <n v="0"/>
  </r>
  <r>
    <s v="MUFALE"/>
    <s v="Alex"/>
    <x v="85"/>
    <x v="2"/>
    <s v="RECURVE"/>
    <s v="M"/>
    <d v="2016-03-20T00:00:00"/>
    <n v="43"/>
    <x v="1"/>
    <x v="101"/>
    <n v="1.4827586206896552"/>
  </r>
  <r>
    <s v="MUFALE"/>
    <s v="Alex"/>
    <x v="85"/>
    <x v="2"/>
    <s v="RECURVE"/>
    <s v="M"/>
    <d v="2016-01-17T00:00:00"/>
    <m/>
    <x v="4"/>
    <x v="88"/>
    <n v="0"/>
  </r>
  <r>
    <s v="MUFALE"/>
    <s v="Alex"/>
    <x v="85"/>
    <x v="2"/>
    <s v="RECURVE"/>
    <s v="M"/>
    <d v="2016-01-31T00:00:00"/>
    <m/>
    <x v="4"/>
    <x v="88"/>
    <n v="0"/>
  </r>
  <r>
    <s v="MUFALE"/>
    <s v="Alex"/>
    <x v="85"/>
    <x v="2"/>
    <s v="RECURVE"/>
    <s v="M"/>
    <d v="2016-02-07T00:00:00"/>
    <m/>
    <x v="4"/>
    <x v="88"/>
    <n v="0"/>
  </r>
  <r>
    <s v="MUFALE"/>
    <s v="Alex"/>
    <x v="85"/>
    <x v="2"/>
    <s v="RECURVE"/>
    <s v="M"/>
    <d v="2016-02-14T00:00:00"/>
    <m/>
    <x v="4"/>
    <x v="88"/>
    <n v="0"/>
  </r>
  <r>
    <s v="MUFALE"/>
    <s v="Alex"/>
    <x v="85"/>
    <x v="2"/>
    <s v="RECURVE"/>
    <s v="M"/>
    <d v="2016-02-21T00:00:00"/>
    <m/>
    <x v="4"/>
    <x v="88"/>
    <n v="0"/>
  </r>
  <r>
    <s v="MUFALE"/>
    <s v="Alex"/>
    <x v="85"/>
    <x v="2"/>
    <s v="RECURVE"/>
    <s v="M"/>
    <d v="2016-02-28T00:00:00"/>
    <m/>
    <x v="4"/>
    <x v="88"/>
    <n v="0"/>
  </r>
  <r>
    <s v="MUFALE"/>
    <s v="Alex"/>
    <x v="85"/>
    <x v="2"/>
    <s v="RECURVE"/>
    <s v="M"/>
    <d v="2016-03-06T00:00:00"/>
    <m/>
    <x v="4"/>
    <x v="88"/>
    <n v="0"/>
  </r>
  <r>
    <s v="MUFALE"/>
    <s v="Alex"/>
    <x v="85"/>
    <x v="2"/>
    <s v="RECURVE"/>
    <s v="M"/>
    <d v="2016-03-13T00:00:00"/>
    <m/>
    <x v="4"/>
    <x v="88"/>
    <n v="0"/>
  </r>
  <r>
    <s v="MUFALE"/>
    <s v="Alex"/>
    <x v="85"/>
    <x v="2"/>
    <s v="RECURVE"/>
    <s v="M"/>
    <d v="2016-04-03T00:00:00"/>
    <m/>
    <x v="4"/>
    <x v="88"/>
    <n v="0"/>
  </r>
  <r>
    <s v="MUFALE"/>
    <s v="Alex"/>
    <x v="85"/>
    <x v="2"/>
    <s v="RECURVE"/>
    <s v="M"/>
    <d v="2016-04-17T00:00:00"/>
    <m/>
    <x v="4"/>
    <x v="88"/>
    <n v="0"/>
  </r>
  <r>
    <s v="MUFALE"/>
    <s v="Alex"/>
    <x v="85"/>
    <x v="2"/>
    <s v="RECURVE"/>
    <s v="M"/>
    <d v="2016-05-15T00:00:00"/>
    <m/>
    <x v="4"/>
    <x v="88"/>
    <n v="0"/>
  </r>
  <r>
    <s v="MUFALE"/>
    <s v="Alex"/>
    <x v="85"/>
    <x v="2"/>
    <s v="RECURVE"/>
    <s v="M"/>
    <d v="2016-05-22T00:00:00"/>
    <m/>
    <x v="4"/>
    <x v="88"/>
    <n v="0"/>
  </r>
  <r>
    <s v="MUFALE"/>
    <s v="Alex"/>
    <x v="85"/>
    <x v="2"/>
    <s v="RECURVE"/>
    <s v="M"/>
    <d v="2016-05-29T00:00:00"/>
    <m/>
    <x v="4"/>
    <x v="88"/>
    <n v="0"/>
  </r>
  <r>
    <s v="MUFALE"/>
    <s v="Alex"/>
    <x v="85"/>
    <x v="2"/>
    <s v="RECURVE"/>
    <s v="M"/>
    <d v="2016-06-05T00:00:00"/>
    <m/>
    <x v="4"/>
    <x v="88"/>
    <n v="0"/>
  </r>
  <r>
    <s v="MUFALE"/>
    <s v="Alex"/>
    <x v="85"/>
    <x v="2"/>
    <s v="RECURVE"/>
    <s v="M"/>
    <d v="2016-06-19T00:00:00"/>
    <m/>
    <x v="4"/>
    <x v="88"/>
    <n v="0"/>
  </r>
  <r>
    <s v="MUFALE"/>
    <s v="Alex"/>
    <x v="85"/>
    <x v="2"/>
    <s v="RECURVE"/>
    <s v="M"/>
    <d v="2016-07-03T00:00:00"/>
    <m/>
    <x v="4"/>
    <x v="88"/>
    <n v="0"/>
  </r>
  <r>
    <s v="MUFALE"/>
    <s v="Alex"/>
    <x v="85"/>
    <x v="2"/>
    <s v="RECURVE"/>
    <s v="M"/>
    <d v="2016-07-10T00:00:00"/>
    <m/>
    <x v="4"/>
    <x v="88"/>
    <n v="0"/>
  </r>
  <r>
    <s v="MUFALE"/>
    <s v="Alex"/>
    <x v="85"/>
    <x v="2"/>
    <s v="RECURVE"/>
    <s v="M"/>
    <d v="2016-08-07T00:00:00"/>
    <m/>
    <x v="4"/>
    <x v="88"/>
    <n v="0"/>
  </r>
  <r>
    <s v="MUFALE"/>
    <s v="Alex"/>
    <x v="85"/>
    <x v="2"/>
    <s v="RECURVE"/>
    <s v="M"/>
    <d v="2016-08-14T00:00:00"/>
    <m/>
    <x v="4"/>
    <x v="88"/>
    <n v="0"/>
  </r>
  <r>
    <s v="MUFALE"/>
    <s v="Alex"/>
    <x v="85"/>
    <x v="2"/>
    <s v="RECURVE"/>
    <s v="M"/>
    <d v="2016-08-28T00:00:00"/>
    <m/>
    <x v="4"/>
    <x v="88"/>
    <n v="0"/>
  </r>
  <r>
    <s v="MUFALE"/>
    <s v="Alex"/>
    <x v="85"/>
    <x v="2"/>
    <s v="RECURVE"/>
    <s v="M"/>
    <d v="2016-09-04T00:00:00"/>
    <m/>
    <x v="4"/>
    <x v="88"/>
    <n v="0"/>
  </r>
  <r>
    <s v="MUFALE"/>
    <s v="Alex"/>
    <x v="85"/>
    <x v="2"/>
    <s v="RECURVE"/>
    <s v="M"/>
    <d v="2016-09-11T00:00:00"/>
    <m/>
    <x v="4"/>
    <x v="88"/>
    <n v="0"/>
  </r>
  <r>
    <s v="MUFALE"/>
    <s v="Alex"/>
    <x v="85"/>
    <x v="2"/>
    <s v="RECURVE"/>
    <s v="M"/>
    <d v="2016-09-18T00:00:00"/>
    <m/>
    <x v="4"/>
    <x v="88"/>
    <n v="0"/>
  </r>
  <r>
    <s v="MUFALE"/>
    <s v="Alex"/>
    <x v="85"/>
    <x v="2"/>
    <s v="RECURVE"/>
    <s v="M"/>
    <d v="2016-10-09T00:00:00"/>
    <m/>
    <x v="4"/>
    <x v="88"/>
    <n v="0"/>
  </r>
  <r>
    <s v="MUFALE"/>
    <s v="Alex"/>
    <x v="85"/>
    <x v="2"/>
    <s v="RECURVE"/>
    <s v="M"/>
    <d v="2016-10-02T00:00:00"/>
    <m/>
    <x v="4"/>
    <x v="88"/>
    <n v="0"/>
  </r>
  <r>
    <s v="MUFALE"/>
    <s v="Alex"/>
    <x v="85"/>
    <x v="2"/>
    <s v="RECURVE"/>
    <s v="M"/>
    <d v="2016-10-16T00:00:00"/>
    <m/>
    <x v="4"/>
    <x v="88"/>
    <n v="0"/>
  </r>
  <r>
    <s v="MUFALE"/>
    <s v="Alex"/>
    <x v="85"/>
    <x v="2"/>
    <s v="RECURVE"/>
    <s v="M"/>
    <d v="2016-10-23T00:00:00"/>
    <m/>
    <x v="4"/>
    <x v="88"/>
    <n v="0"/>
  </r>
  <r>
    <s v="MUFALE"/>
    <s v="Alex"/>
    <x v="85"/>
    <x v="2"/>
    <s v="RECURVE"/>
    <s v="M"/>
    <d v="2016-10-30T00:00:00"/>
    <m/>
    <x v="4"/>
    <x v="88"/>
    <n v="0"/>
  </r>
  <r>
    <s v="MUFALE"/>
    <s v="Jo"/>
    <x v="86"/>
    <x v="0"/>
    <s v="BARE"/>
    <s v="F"/>
    <d v="2016-06-05T00:00:00"/>
    <n v="51"/>
    <x v="3"/>
    <x v="1"/>
    <n v="2.2758620689655173"/>
  </r>
  <r>
    <s v="MUFALE"/>
    <s v="Jo"/>
    <x v="86"/>
    <x v="0"/>
    <s v="BARE"/>
    <s v="F"/>
    <d v="2016-05-22T00:00:00"/>
    <n v="15"/>
    <x v="3"/>
    <x v="1"/>
    <n v="2.2758620689655173"/>
  </r>
  <r>
    <s v="MUFALE"/>
    <s v="Jo"/>
    <x v="86"/>
    <x v="0"/>
    <s v="BARE"/>
    <s v="F"/>
    <d v="2016-04-03T00:00:00"/>
    <n v="64"/>
    <x v="1"/>
    <x v="102"/>
    <n v="6.931034482758621"/>
  </r>
  <r>
    <s v="MUFALE"/>
    <s v="Jo"/>
    <x v="86"/>
    <x v="0"/>
    <s v="BARE"/>
    <s v="F"/>
    <d v="2016-03-20T00:00:00"/>
    <n v="58"/>
    <x v="1"/>
    <x v="102"/>
    <n v="6.931034482758621"/>
  </r>
  <r>
    <s v="MUFALE"/>
    <s v="Jo"/>
    <x v="86"/>
    <x v="0"/>
    <s v="BARE"/>
    <s v="F"/>
    <d v="2016-02-14T00:00:00"/>
    <n v="49"/>
    <x v="1"/>
    <x v="102"/>
    <n v="6.931034482758621"/>
  </r>
  <r>
    <s v="MUFALE"/>
    <s v="Jo"/>
    <x v="86"/>
    <x v="0"/>
    <s v="BARE"/>
    <s v="F"/>
    <d v="2016-03-13T00:00:00"/>
    <n v="30"/>
    <x v="1"/>
    <x v="102"/>
    <n v="6.931034482758621"/>
  </r>
  <r>
    <s v="MUFALE"/>
    <s v="Jo"/>
    <x v="86"/>
    <x v="0"/>
    <s v="BARE"/>
    <s v="F"/>
    <d v="2016-01-17T00:00:00"/>
    <m/>
    <x v="4"/>
    <x v="88"/>
    <n v="0"/>
  </r>
  <r>
    <s v="MUFALE"/>
    <s v="Jo"/>
    <x v="86"/>
    <x v="0"/>
    <s v="BARE"/>
    <s v="F"/>
    <d v="2016-01-31T00:00:00"/>
    <m/>
    <x v="4"/>
    <x v="88"/>
    <n v="0"/>
  </r>
  <r>
    <s v="MUFALE"/>
    <s v="Jo"/>
    <x v="86"/>
    <x v="0"/>
    <s v="BARE"/>
    <s v="F"/>
    <d v="2016-02-07T00:00:00"/>
    <m/>
    <x v="4"/>
    <x v="88"/>
    <n v="0"/>
  </r>
  <r>
    <s v="MUFALE"/>
    <s v="Jo"/>
    <x v="86"/>
    <x v="0"/>
    <s v="BARE"/>
    <s v="F"/>
    <d v="2016-02-21T00:00:00"/>
    <m/>
    <x v="4"/>
    <x v="88"/>
    <n v="0"/>
  </r>
  <r>
    <s v="MUFALE"/>
    <s v="Jo"/>
    <x v="86"/>
    <x v="0"/>
    <s v="BARE"/>
    <s v="F"/>
    <d v="2016-02-28T00:00:00"/>
    <m/>
    <x v="4"/>
    <x v="88"/>
    <n v="0"/>
  </r>
  <r>
    <s v="MUFALE"/>
    <s v="Jo"/>
    <x v="86"/>
    <x v="0"/>
    <s v="BARE"/>
    <s v="F"/>
    <d v="2016-03-06T00:00:00"/>
    <m/>
    <x v="4"/>
    <x v="88"/>
    <n v="0"/>
  </r>
  <r>
    <s v="MUFALE"/>
    <s v="Jo"/>
    <x v="86"/>
    <x v="0"/>
    <s v="BARE"/>
    <s v="F"/>
    <d v="2016-04-17T00:00:00"/>
    <m/>
    <x v="4"/>
    <x v="88"/>
    <n v="0"/>
  </r>
  <r>
    <s v="MUFALE"/>
    <s v="Jo"/>
    <x v="86"/>
    <x v="0"/>
    <s v="BARE"/>
    <s v="F"/>
    <d v="2016-05-15T00:00:00"/>
    <m/>
    <x v="4"/>
    <x v="88"/>
    <n v="0"/>
  </r>
  <r>
    <s v="MUFALE"/>
    <s v="Jo"/>
    <x v="86"/>
    <x v="0"/>
    <s v="BARE"/>
    <s v="F"/>
    <d v="2016-05-29T00:00:00"/>
    <m/>
    <x v="4"/>
    <x v="88"/>
    <n v="0"/>
  </r>
  <r>
    <s v="MUFALE"/>
    <s v="Jo"/>
    <x v="86"/>
    <x v="0"/>
    <s v="BARE"/>
    <s v="F"/>
    <d v="2016-06-19T00:00:00"/>
    <m/>
    <x v="4"/>
    <x v="88"/>
    <n v="0"/>
  </r>
  <r>
    <s v="MUFALE"/>
    <s v="Jo"/>
    <x v="86"/>
    <x v="0"/>
    <s v="BARE"/>
    <s v="F"/>
    <d v="2016-07-03T00:00:00"/>
    <m/>
    <x v="4"/>
    <x v="88"/>
    <n v="0"/>
  </r>
  <r>
    <s v="MUFALE"/>
    <s v="Jo"/>
    <x v="86"/>
    <x v="0"/>
    <s v="BARE"/>
    <s v="F"/>
    <d v="2016-07-10T00:00:00"/>
    <m/>
    <x v="4"/>
    <x v="88"/>
    <n v="0"/>
  </r>
  <r>
    <s v="MUFALE"/>
    <s v="Jo"/>
    <x v="86"/>
    <x v="0"/>
    <s v="BARE"/>
    <s v="F"/>
    <d v="2016-08-07T00:00:00"/>
    <m/>
    <x v="4"/>
    <x v="88"/>
    <n v="0"/>
  </r>
  <r>
    <s v="MUFALE"/>
    <s v="Jo"/>
    <x v="86"/>
    <x v="0"/>
    <s v="BARE"/>
    <s v="F"/>
    <d v="2016-08-14T00:00:00"/>
    <m/>
    <x v="4"/>
    <x v="88"/>
    <n v="0"/>
  </r>
  <r>
    <s v="MUFALE"/>
    <s v="Jo"/>
    <x v="86"/>
    <x v="0"/>
    <s v="BARE"/>
    <s v="F"/>
    <d v="2016-08-28T00:00:00"/>
    <m/>
    <x v="4"/>
    <x v="88"/>
    <n v="0"/>
  </r>
  <r>
    <s v="MUFALE"/>
    <s v="Jo"/>
    <x v="86"/>
    <x v="0"/>
    <s v="BARE"/>
    <s v="F"/>
    <d v="2016-09-04T00:00:00"/>
    <m/>
    <x v="4"/>
    <x v="88"/>
    <n v="0"/>
  </r>
  <r>
    <s v="MUFALE"/>
    <s v="Jo"/>
    <x v="86"/>
    <x v="0"/>
    <s v="BARE"/>
    <s v="F"/>
    <d v="2016-09-11T00:00:00"/>
    <m/>
    <x v="4"/>
    <x v="88"/>
    <n v="0"/>
  </r>
  <r>
    <s v="MUFALE"/>
    <s v="Jo"/>
    <x v="86"/>
    <x v="0"/>
    <s v="BARE"/>
    <s v="F"/>
    <d v="2016-09-18T00:00:00"/>
    <m/>
    <x v="4"/>
    <x v="88"/>
    <n v="0"/>
  </r>
  <r>
    <s v="MUFALE"/>
    <s v="Jo"/>
    <x v="86"/>
    <x v="0"/>
    <s v="BARE"/>
    <s v="F"/>
    <d v="2016-10-09T00:00:00"/>
    <m/>
    <x v="4"/>
    <x v="88"/>
    <n v="0"/>
  </r>
  <r>
    <s v="MUFALE"/>
    <s v="Jo"/>
    <x v="86"/>
    <x v="0"/>
    <s v="BARE"/>
    <s v="F"/>
    <d v="2016-10-02T00:00:00"/>
    <m/>
    <x v="4"/>
    <x v="88"/>
    <n v="0"/>
  </r>
  <r>
    <s v="MUFALE"/>
    <s v="Jo"/>
    <x v="86"/>
    <x v="0"/>
    <s v="BARE"/>
    <s v="F"/>
    <d v="2016-10-16T00:00:00"/>
    <m/>
    <x v="4"/>
    <x v="88"/>
    <n v="0"/>
  </r>
  <r>
    <s v="MUFALE"/>
    <s v="Jo"/>
    <x v="86"/>
    <x v="0"/>
    <s v="BARE"/>
    <s v="F"/>
    <d v="2016-10-23T00:00:00"/>
    <m/>
    <x v="4"/>
    <x v="88"/>
    <n v="0"/>
  </r>
  <r>
    <s v="MUFALE"/>
    <s v="Jo"/>
    <x v="86"/>
    <x v="0"/>
    <s v="BARE"/>
    <s v="F"/>
    <d v="2016-10-30T00:00:00"/>
    <m/>
    <x v="4"/>
    <x v="88"/>
    <n v="0"/>
  </r>
  <r>
    <s v="MUFALE"/>
    <s v="Sam"/>
    <x v="87"/>
    <x v="1"/>
    <s v="BARE"/>
    <s v="M"/>
    <d v="2016-06-05T00:00:00"/>
    <n v="143"/>
    <x v="3"/>
    <x v="103"/>
    <n v="15.482758620689655"/>
  </r>
  <r>
    <s v="MUFALE"/>
    <s v="Sam"/>
    <x v="87"/>
    <x v="1"/>
    <s v="BARE"/>
    <s v="M"/>
    <d v="2016-07-10T00:00:00"/>
    <n v="126"/>
    <x v="3"/>
    <x v="103"/>
    <n v="15.482758620689655"/>
  </r>
  <r>
    <s v="MUFALE"/>
    <s v="Sam"/>
    <x v="87"/>
    <x v="1"/>
    <s v="BARE"/>
    <s v="M"/>
    <d v="2016-02-07T00:00:00"/>
    <n v="97"/>
    <x v="3"/>
    <x v="103"/>
    <n v="15.482758620689655"/>
  </r>
  <r>
    <s v="MUFALE"/>
    <s v="Sam"/>
    <x v="87"/>
    <x v="1"/>
    <s v="BARE"/>
    <s v="M"/>
    <d v="2016-05-22T00:00:00"/>
    <n v="83"/>
    <x v="3"/>
    <x v="103"/>
    <n v="15.482758620689655"/>
  </r>
  <r>
    <s v="MUFALE"/>
    <s v="Sam"/>
    <x v="87"/>
    <x v="1"/>
    <s v="BARE"/>
    <s v="M"/>
    <d v="2016-10-16T00:00:00"/>
    <n v="122"/>
    <x v="0"/>
    <x v="104"/>
    <n v="7.8275862068965516"/>
  </r>
  <r>
    <s v="MUFALE"/>
    <s v="Sam"/>
    <x v="87"/>
    <x v="1"/>
    <s v="BARE"/>
    <s v="M"/>
    <d v="2016-03-20T00:00:00"/>
    <n v="105"/>
    <x v="0"/>
    <x v="104"/>
    <n v="7.8275862068965516"/>
  </r>
  <r>
    <s v="MUFALE"/>
    <s v="Sam"/>
    <x v="87"/>
    <x v="1"/>
    <s v="BARE"/>
    <s v="M"/>
    <d v="2016-03-13T00:00:00"/>
    <n v="89"/>
    <x v="1"/>
    <x v="105"/>
    <n v="6.9655172413793105"/>
  </r>
  <r>
    <s v="MUFALE"/>
    <s v="Sam"/>
    <x v="87"/>
    <x v="1"/>
    <s v="BARE"/>
    <s v="M"/>
    <d v="2016-04-03T00:00:00"/>
    <n v="67"/>
    <x v="1"/>
    <x v="105"/>
    <n v="6.9655172413793105"/>
  </r>
  <r>
    <s v="MUFALE"/>
    <s v="Sam"/>
    <x v="87"/>
    <x v="1"/>
    <s v="BARE"/>
    <s v="M"/>
    <d v="2016-02-14T00:00:00"/>
    <n v="46"/>
    <x v="1"/>
    <x v="105"/>
    <n v="6.9655172413793105"/>
  </r>
  <r>
    <s v="MUFALE"/>
    <s v="Sam"/>
    <x v="87"/>
    <x v="1"/>
    <s v="BARE"/>
    <s v="M"/>
    <d v="2016-01-17T00:00:00"/>
    <m/>
    <x v="4"/>
    <x v="88"/>
    <n v="0"/>
  </r>
  <r>
    <s v="MUFALE"/>
    <s v="Sam"/>
    <x v="87"/>
    <x v="1"/>
    <s v="BARE"/>
    <s v="M"/>
    <d v="2016-01-31T00:00:00"/>
    <m/>
    <x v="4"/>
    <x v="88"/>
    <n v="0"/>
  </r>
  <r>
    <s v="MUFALE"/>
    <s v="Sam"/>
    <x v="87"/>
    <x v="1"/>
    <s v="BARE"/>
    <s v="M"/>
    <d v="2016-02-21T00:00:00"/>
    <m/>
    <x v="4"/>
    <x v="88"/>
    <n v="0"/>
  </r>
  <r>
    <s v="MUFALE"/>
    <s v="Sam"/>
    <x v="87"/>
    <x v="1"/>
    <s v="BARE"/>
    <s v="M"/>
    <d v="2016-02-28T00:00:00"/>
    <m/>
    <x v="4"/>
    <x v="88"/>
    <n v="0"/>
  </r>
  <r>
    <s v="MUFALE"/>
    <s v="Sam"/>
    <x v="87"/>
    <x v="1"/>
    <s v="BARE"/>
    <s v="M"/>
    <d v="2016-03-06T00:00:00"/>
    <m/>
    <x v="4"/>
    <x v="88"/>
    <n v="0"/>
  </r>
  <r>
    <s v="MUFALE"/>
    <s v="Sam"/>
    <x v="87"/>
    <x v="1"/>
    <s v="BARE"/>
    <s v="M"/>
    <d v="2016-04-17T00:00:00"/>
    <m/>
    <x v="4"/>
    <x v="88"/>
    <n v="0"/>
  </r>
  <r>
    <s v="MUFALE"/>
    <s v="Sam"/>
    <x v="87"/>
    <x v="1"/>
    <s v="BARE"/>
    <s v="M"/>
    <d v="2016-05-15T00:00:00"/>
    <m/>
    <x v="4"/>
    <x v="88"/>
    <n v="0"/>
  </r>
  <r>
    <s v="MUFALE"/>
    <s v="Sam"/>
    <x v="87"/>
    <x v="1"/>
    <s v="BARE"/>
    <s v="M"/>
    <d v="2016-05-29T00:00:00"/>
    <m/>
    <x v="4"/>
    <x v="88"/>
    <n v="0"/>
  </r>
  <r>
    <s v="MUFALE"/>
    <s v="Sam"/>
    <x v="87"/>
    <x v="1"/>
    <s v="BARE"/>
    <s v="M"/>
    <d v="2016-06-19T00:00:00"/>
    <m/>
    <x v="4"/>
    <x v="88"/>
    <n v="0"/>
  </r>
  <r>
    <s v="MUFALE"/>
    <s v="Sam"/>
    <x v="87"/>
    <x v="1"/>
    <s v="BARE"/>
    <s v="M"/>
    <d v="2016-07-03T00:00:00"/>
    <m/>
    <x v="4"/>
    <x v="88"/>
    <n v="0"/>
  </r>
  <r>
    <s v="MUFALE"/>
    <s v="Sam"/>
    <x v="87"/>
    <x v="1"/>
    <s v="BARE"/>
    <s v="M"/>
    <d v="2016-08-07T00:00:00"/>
    <m/>
    <x v="4"/>
    <x v="88"/>
    <n v="0"/>
  </r>
  <r>
    <s v="MUFALE"/>
    <s v="Sam"/>
    <x v="87"/>
    <x v="1"/>
    <s v="BARE"/>
    <s v="M"/>
    <d v="2016-08-14T00:00:00"/>
    <m/>
    <x v="4"/>
    <x v="88"/>
    <n v="0"/>
  </r>
  <r>
    <s v="MUFALE"/>
    <s v="Sam"/>
    <x v="87"/>
    <x v="1"/>
    <s v="BARE"/>
    <s v="M"/>
    <d v="2016-08-28T00:00:00"/>
    <m/>
    <x v="4"/>
    <x v="88"/>
    <n v="0"/>
  </r>
  <r>
    <s v="MUFALE"/>
    <s v="Sam"/>
    <x v="87"/>
    <x v="1"/>
    <s v="BARE"/>
    <s v="M"/>
    <d v="2016-09-04T00:00:00"/>
    <m/>
    <x v="4"/>
    <x v="88"/>
    <n v="0"/>
  </r>
  <r>
    <s v="MUFALE"/>
    <s v="Sam"/>
    <x v="87"/>
    <x v="1"/>
    <s v="BARE"/>
    <s v="M"/>
    <d v="2016-09-11T00:00:00"/>
    <m/>
    <x v="4"/>
    <x v="88"/>
    <n v="0"/>
  </r>
  <r>
    <s v="MUFALE"/>
    <s v="Sam"/>
    <x v="87"/>
    <x v="1"/>
    <s v="BARE"/>
    <s v="M"/>
    <d v="2016-09-18T00:00:00"/>
    <m/>
    <x v="4"/>
    <x v="88"/>
    <n v="0"/>
  </r>
  <r>
    <s v="MUFALE"/>
    <s v="Sam"/>
    <x v="87"/>
    <x v="1"/>
    <s v="BARE"/>
    <s v="M"/>
    <d v="2016-10-09T00:00:00"/>
    <m/>
    <x v="4"/>
    <x v="88"/>
    <n v="0"/>
  </r>
  <r>
    <s v="MUFALE"/>
    <s v="Sam"/>
    <x v="87"/>
    <x v="1"/>
    <s v="BARE"/>
    <s v="M"/>
    <d v="2016-10-02T00:00:00"/>
    <m/>
    <x v="4"/>
    <x v="88"/>
    <n v="0"/>
  </r>
  <r>
    <s v="MUFALE"/>
    <s v="Sam"/>
    <x v="87"/>
    <x v="1"/>
    <s v="BARE"/>
    <s v="M"/>
    <d v="2016-10-23T00:00:00"/>
    <m/>
    <x v="4"/>
    <x v="88"/>
    <n v="0"/>
  </r>
  <r>
    <s v="MUFALE"/>
    <s v="Sam"/>
    <x v="87"/>
    <x v="1"/>
    <s v="BARE"/>
    <s v="M"/>
    <d v="2016-10-30T00:00:00"/>
    <m/>
    <x v="4"/>
    <x v="88"/>
    <n v="0"/>
  </r>
  <r>
    <s v="MUFALE"/>
    <s v="Santo"/>
    <x v="88"/>
    <x v="0"/>
    <s v="BARE"/>
    <s v="M"/>
    <d v="2016-07-10T00:00:00"/>
    <n v="56"/>
    <x v="3"/>
    <x v="72"/>
    <n v="1.9310344827586208"/>
  </r>
  <r>
    <s v="MUFALE"/>
    <s v="Santo"/>
    <x v="88"/>
    <x v="0"/>
    <s v="BARE"/>
    <s v="M"/>
    <d v="2016-01-17T00:00:00"/>
    <m/>
    <x v="4"/>
    <x v="88"/>
    <n v="0"/>
  </r>
  <r>
    <s v="MUFALE"/>
    <s v="Santo"/>
    <x v="88"/>
    <x v="0"/>
    <s v="BARE"/>
    <s v="M"/>
    <d v="2016-01-31T00:00:00"/>
    <m/>
    <x v="4"/>
    <x v="88"/>
    <n v="0"/>
  </r>
  <r>
    <s v="MUFALE"/>
    <s v="Santo"/>
    <x v="88"/>
    <x v="0"/>
    <s v="BARE"/>
    <s v="M"/>
    <d v="2016-02-07T00:00:00"/>
    <m/>
    <x v="4"/>
    <x v="88"/>
    <n v="0"/>
  </r>
  <r>
    <s v="MUFALE"/>
    <s v="Santo"/>
    <x v="88"/>
    <x v="0"/>
    <s v="BARE"/>
    <s v="M"/>
    <d v="2016-02-14T00:00:00"/>
    <m/>
    <x v="4"/>
    <x v="88"/>
    <n v="0"/>
  </r>
  <r>
    <s v="MUFALE"/>
    <s v="Santo"/>
    <x v="88"/>
    <x v="0"/>
    <s v="BARE"/>
    <s v="M"/>
    <d v="2016-02-21T00:00:00"/>
    <m/>
    <x v="4"/>
    <x v="88"/>
    <n v="0"/>
  </r>
  <r>
    <s v="MUFALE"/>
    <s v="Santo"/>
    <x v="88"/>
    <x v="0"/>
    <s v="BARE"/>
    <s v="M"/>
    <d v="2016-02-28T00:00:00"/>
    <m/>
    <x v="4"/>
    <x v="88"/>
    <n v="0"/>
  </r>
  <r>
    <s v="MUFALE"/>
    <s v="Santo"/>
    <x v="88"/>
    <x v="0"/>
    <s v="BARE"/>
    <s v="M"/>
    <d v="2016-03-06T00:00:00"/>
    <m/>
    <x v="4"/>
    <x v="88"/>
    <n v="0"/>
  </r>
  <r>
    <s v="MUFALE"/>
    <s v="Santo"/>
    <x v="88"/>
    <x v="0"/>
    <s v="BARE"/>
    <s v="M"/>
    <d v="2016-03-13T00:00:00"/>
    <m/>
    <x v="4"/>
    <x v="88"/>
    <n v="0"/>
  </r>
  <r>
    <s v="MUFALE"/>
    <s v="Santo"/>
    <x v="88"/>
    <x v="0"/>
    <s v="BARE"/>
    <s v="M"/>
    <d v="2016-03-20T00:00:00"/>
    <m/>
    <x v="4"/>
    <x v="88"/>
    <n v="0"/>
  </r>
  <r>
    <s v="MUFALE"/>
    <s v="Santo"/>
    <x v="88"/>
    <x v="0"/>
    <s v="BARE"/>
    <s v="M"/>
    <d v="2016-04-03T00:00:00"/>
    <m/>
    <x v="4"/>
    <x v="88"/>
    <n v="0"/>
  </r>
  <r>
    <s v="MUFALE"/>
    <s v="Santo"/>
    <x v="88"/>
    <x v="0"/>
    <s v="BARE"/>
    <s v="M"/>
    <d v="2016-04-17T00:00:00"/>
    <m/>
    <x v="4"/>
    <x v="88"/>
    <n v="0"/>
  </r>
  <r>
    <s v="MUFALE"/>
    <s v="Santo"/>
    <x v="88"/>
    <x v="0"/>
    <s v="BARE"/>
    <s v="M"/>
    <d v="2016-05-15T00:00:00"/>
    <m/>
    <x v="4"/>
    <x v="88"/>
    <n v="0"/>
  </r>
  <r>
    <s v="MUFALE"/>
    <s v="Santo"/>
    <x v="88"/>
    <x v="0"/>
    <s v="BARE"/>
    <s v="M"/>
    <d v="2016-05-22T00:00:00"/>
    <m/>
    <x v="4"/>
    <x v="88"/>
    <n v="0"/>
  </r>
  <r>
    <s v="MUFALE"/>
    <s v="Santo"/>
    <x v="88"/>
    <x v="0"/>
    <s v="BARE"/>
    <s v="M"/>
    <d v="2016-05-29T00:00:00"/>
    <m/>
    <x v="4"/>
    <x v="88"/>
    <n v="0"/>
  </r>
  <r>
    <s v="MUFALE"/>
    <s v="Santo"/>
    <x v="88"/>
    <x v="0"/>
    <s v="BARE"/>
    <s v="M"/>
    <d v="2016-06-05T00:00:00"/>
    <m/>
    <x v="4"/>
    <x v="88"/>
    <n v="0"/>
  </r>
  <r>
    <s v="MUFALE"/>
    <s v="Santo"/>
    <x v="88"/>
    <x v="0"/>
    <s v="BARE"/>
    <s v="M"/>
    <d v="2016-06-19T00:00:00"/>
    <m/>
    <x v="4"/>
    <x v="88"/>
    <n v="0"/>
  </r>
  <r>
    <s v="MUFALE"/>
    <s v="Santo"/>
    <x v="88"/>
    <x v="0"/>
    <s v="BARE"/>
    <s v="M"/>
    <d v="2016-07-03T00:00:00"/>
    <m/>
    <x v="4"/>
    <x v="88"/>
    <n v="0"/>
  </r>
  <r>
    <s v="MUFALE"/>
    <s v="Santo"/>
    <x v="88"/>
    <x v="0"/>
    <s v="BARE"/>
    <s v="M"/>
    <d v="2016-08-07T00:00:00"/>
    <m/>
    <x v="4"/>
    <x v="88"/>
    <n v="0"/>
  </r>
  <r>
    <s v="MUFALE"/>
    <s v="Santo"/>
    <x v="88"/>
    <x v="0"/>
    <s v="BARE"/>
    <s v="M"/>
    <d v="2016-08-14T00:00:00"/>
    <m/>
    <x v="4"/>
    <x v="88"/>
    <n v="0"/>
  </r>
  <r>
    <s v="MUFALE"/>
    <s v="Santo"/>
    <x v="88"/>
    <x v="0"/>
    <s v="BARE"/>
    <s v="M"/>
    <d v="2016-08-28T00:00:00"/>
    <m/>
    <x v="4"/>
    <x v="88"/>
    <n v="0"/>
  </r>
  <r>
    <s v="MUFALE"/>
    <s v="Santo"/>
    <x v="88"/>
    <x v="0"/>
    <s v="BARE"/>
    <s v="M"/>
    <d v="2016-09-04T00:00:00"/>
    <m/>
    <x v="4"/>
    <x v="88"/>
    <n v="0"/>
  </r>
  <r>
    <s v="MUFALE"/>
    <s v="Santo"/>
    <x v="88"/>
    <x v="0"/>
    <s v="BARE"/>
    <s v="M"/>
    <d v="2016-09-11T00:00:00"/>
    <m/>
    <x v="4"/>
    <x v="88"/>
    <n v="0"/>
  </r>
  <r>
    <s v="MUFALE"/>
    <s v="Santo"/>
    <x v="88"/>
    <x v="0"/>
    <s v="BARE"/>
    <s v="M"/>
    <d v="2016-09-18T00:00:00"/>
    <m/>
    <x v="4"/>
    <x v="88"/>
    <n v="0"/>
  </r>
  <r>
    <s v="MUFALE"/>
    <s v="Santo"/>
    <x v="88"/>
    <x v="0"/>
    <s v="BARE"/>
    <s v="M"/>
    <d v="2016-10-09T00:00:00"/>
    <m/>
    <x v="4"/>
    <x v="88"/>
    <n v="0"/>
  </r>
  <r>
    <s v="MUFALE"/>
    <s v="Santo"/>
    <x v="88"/>
    <x v="0"/>
    <s v="BARE"/>
    <s v="M"/>
    <d v="2016-10-02T00:00:00"/>
    <m/>
    <x v="4"/>
    <x v="88"/>
    <n v="0"/>
  </r>
  <r>
    <s v="MUFALE"/>
    <s v="Santo"/>
    <x v="88"/>
    <x v="0"/>
    <s v="BARE"/>
    <s v="M"/>
    <d v="2016-10-16T00:00:00"/>
    <m/>
    <x v="4"/>
    <x v="88"/>
    <n v="0"/>
  </r>
  <r>
    <s v="MUFALE"/>
    <s v="Santo"/>
    <x v="88"/>
    <x v="0"/>
    <s v="BARE"/>
    <s v="M"/>
    <d v="2016-10-23T00:00:00"/>
    <m/>
    <x v="4"/>
    <x v="88"/>
    <n v="0"/>
  </r>
  <r>
    <s v="MUFALE"/>
    <s v="Santo"/>
    <x v="88"/>
    <x v="0"/>
    <s v="BARE"/>
    <s v="M"/>
    <d v="2016-10-30T00:00:00"/>
    <m/>
    <x v="4"/>
    <x v="88"/>
    <n v="0"/>
  </r>
  <r>
    <s v="NEWBERY"/>
    <s v="Brad"/>
    <x v="89"/>
    <x v="2"/>
    <s v="COMP SIGHT"/>
    <s v="M"/>
    <d v="2016-06-05T00:00:00"/>
    <n v="114"/>
    <x v="0"/>
    <x v="106"/>
    <n v="44.448275862068968"/>
  </r>
  <r>
    <s v="NEWBERY"/>
    <s v="Brad"/>
    <x v="89"/>
    <x v="2"/>
    <s v="COMP SIGHT"/>
    <s v="M"/>
    <d v="2016-09-18T00:00:00"/>
    <n v="113"/>
    <x v="0"/>
    <x v="106"/>
    <n v="44.448275862068968"/>
  </r>
  <r>
    <s v="NEWBERY"/>
    <s v="Brad"/>
    <x v="89"/>
    <x v="2"/>
    <s v="COMP SIGHT"/>
    <s v="M"/>
    <d v="2016-02-21T00:00:00"/>
    <n v="110"/>
    <x v="0"/>
    <x v="106"/>
    <n v="44.448275862068968"/>
  </r>
  <r>
    <s v="NEWBERY"/>
    <s v="Brad"/>
    <x v="89"/>
    <x v="2"/>
    <s v="COMP SIGHT"/>
    <s v="M"/>
    <d v="2016-09-11T00:00:00"/>
    <n v="89"/>
    <x v="0"/>
    <x v="106"/>
    <n v="44.448275862068968"/>
  </r>
  <r>
    <s v="NEWBERY"/>
    <s v="Brad"/>
    <x v="89"/>
    <x v="2"/>
    <s v="COMP SIGHT"/>
    <s v="M"/>
    <d v="2016-10-16T00:00:00"/>
    <n v="81"/>
    <x v="0"/>
    <x v="106"/>
    <n v="44.448275862068968"/>
  </r>
  <r>
    <s v="NEWBERY"/>
    <s v="Brad"/>
    <x v="89"/>
    <x v="2"/>
    <s v="COMP SIGHT"/>
    <s v="M"/>
    <d v="2016-08-14T00:00:00"/>
    <n v="77"/>
    <x v="0"/>
    <x v="106"/>
    <n v="44.448275862068968"/>
  </r>
  <r>
    <s v="NEWBERY"/>
    <s v="Brad"/>
    <x v="89"/>
    <x v="2"/>
    <s v="COMP SIGHT"/>
    <s v="M"/>
    <d v="2016-09-04T00:00:00"/>
    <n v="75"/>
    <x v="0"/>
    <x v="106"/>
    <n v="44.448275862068968"/>
  </r>
  <r>
    <s v="NEWBERY"/>
    <s v="Brad"/>
    <x v="89"/>
    <x v="2"/>
    <s v="COMP SIGHT"/>
    <s v="M"/>
    <d v="2016-02-28T00:00:00"/>
    <n v="74"/>
    <x v="0"/>
    <x v="106"/>
    <n v="44.448275862068968"/>
  </r>
  <r>
    <s v="NEWBERY"/>
    <s v="Brad"/>
    <x v="89"/>
    <x v="2"/>
    <s v="COMP SIGHT"/>
    <s v="M"/>
    <d v="2016-01-17T00:00:00"/>
    <n v="71"/>
    <x v="0"/>
    <x v="106"/>
    <n v="44.448275862068968"/>
  </r>
  <r>
    <s v="NEWBERY"/>
    <s v="Brad"/>
    <x v="89"/>
    <x v="2"/>
    <s v="COMP SIGHT"/>
    <s v="M"/>
    <d v="2016-10-02T00:00:00"/>
    <n v="68"/>
    <x v="0"/>
    <x v="106"/>
    <n v="44.448275862068968"/>
  </r>
  <r>
    <s v="NEWBERY"/>
    <s v="Brad"/>
    <x v="89"/>
    <x v="2"/>
    <s v="COMP SIGHT"/>
    <s v="M"/>
    <d v="2016-05-15T00:00:00"/>
    <n v="67"/>
    <x v="0"/>
    <x v="106"/>
    <n v="44.448275862068968"/>
  </r>
  <r>
    <s v="NEWBERY"/>
    <s v="Brad"/>
    <x v="89"/>
    <x v="2"/>
    <s v="COMP SIGHT"/>
    <s v="M"/>
    <d v="2016-03-06T00:00:00"/>
    <n v="64"/>
    <x v="0"/>
    <x v="106"/>
    <n v="44.448275862068968"/>
  </r>
  <r>
    <s v="NEWBERY"/>
    <s v="Brad"/>
    <x v="89"/>
    <x v="2"/>
    <s v="COMP SIGHT"/>
    <s v="M"/>
    <d v="2016-10-30T00:00:00"/>
    <n v="64"/>
    <x v="0"/>
    <x v="106"/>
    <n v="44.448275862068968"/>
  </r>
  <r>
    <s v="NEWBERY"/>
    <s v="Brad"/>
    <x v="89"/>
    <x v="2"/>
    <s v="COMP SIGHT"/>
    <s v="M"/>
    <d v="2016-08-07T00:00:00"/>
    <n v="63"/>
    <x v="0"/>
    <x v="106"/>
    <n v="44.448275862068968"/>
  </r>
  <r>
    <s v="NEWBERY"/>
    <s v="Brad"/>
    <x v="89"/>
    <x v="2"/>
    <s v="COMP SIGHT"/>
    <s v="M"/>
    <d v="2016-03-13T00:00:00"/>
    <n v="62"/>
    <x v="0"/>
    <x v="106"/>
    <n v="44.448275862068968"/>
  </r>
  <r>
    <s v="NEWBERY"/>
    <s v="Brad"/>
    <x v="89"/>
    <x v="2"/>
    <s v="COMP SIGHT"/>
    <s v="M"/>
    <d v="2016-05-29T00:00:00"/>
    <n v="56"/>
    <x v="0"/>
    <x v="106"/>
    <n v="44.448275862068968"/>
  </r>
  <r>
    <s v="NEWBERY"/>
    <s v="Brad"/>
    <x v="89"/>
    <x v="2"/>
    <s v="COMP SIGHT"/>
    <s v="M"/>
    <d v="2016-01-31T00:00:00"/>
    <n v="41"/>
    <x v="0"/>
    <x v="106"/>
    <n v="44.448275862068968"/>
  </r>
  <r>
    <s v="NEWBERY"/>
    <s v="Brad"/>
    <x v="89"/>
    <x v="2"/>
    <s v="COMP SIGHT"/>
    <s v="M"/>
    <d v="2016-02-07T00:00:00"/>
    <m/>
    <x v="4"/>
    <x v="88"/>
    <n v="0"/>
  </r>
  <r>
    <s v="NEWBERY"/>
    <s v="Brad"/>
    <x v="89"/>
    <x v="2"/>
    <s v="COMP SIGHT"/>
    <s v="M"/>
    <d v="2016-02-14T00:00:00"/>
    <m/>
    <x v="4"/>
    <x v="88"/>
    <n v="0"/>
  </r>
  <r>
    <s v="NEWBERY"/>
    <s v="Brad"/>
    <x v="89"/>
    <x v="2"/>
    <s v="COMP SIGHT"/>
    <s v="M"/>
    <d v="2016-03-20T00:00:00"/>
    <m/>
    <x v="4"/>
    <x v="88"/>
    <n v="0"/>
  </r>
  <r>
    <s v="NEWBERY"/>
    <s v="Brad"/>
    <x v="89"/>
    <x v="2"/>
    <s v="COMP SIGHT"/>
    <s v="M"/>
    <d v="2016-04-03T00:00:00"/>
    <m/>
    <x v="4"/>
    <x v="88"/>
    <n v="0"/>
  </r>
  <r>
    <s v="NEWBERY"/>
    <s v="Brad"/>
    <x v="89"/>
    <x v="2"/>
    <s v="COMP SIGHT"/>
    <s v="M"/>
    <d v="2016-04-17T00:00:00"/>
    <m/>
    <x v="4"/>
    <x v="88"/>
    <n v="0"/>
  </r>
  <r>
    <s v="NEWBERY"/>
    <s v="Brad"/>
    <x v="89"/>
    <x v="2"/>
    <s v="COMP SIGHT"/>
    <s v="M"/>
    <d v="2016-05-22T00:00:00"/>
    <m/>
    <x v="4"/>
    <x v="88"/>
    <n v="0"/>
  </r>
  <r>
    <s v="NEWBERY"/>
    <s v="Brad"/>
    <x v="89"/>
    <x v="2"/>
    <s v="COMP SIGHT"/>
    <s v="M"/>
    <d v="2016-06-19T00:00:00"/>
    <m/>
    <x v="4"/>
    <x v="88"/>
    <n v="0"/>
  </r>
  <r>
    <s v="NEWBERY"/>
    <s v="Brad"/>
    <x v="89"/>
    <x v="2"/>
    <s v="COMP SIGHT"/>
    <s v="M"/>
    <d v="2016-07-03T00:00:00"/>
    <m/>
    <x v="4"/>
    <x v="88"/>
    <n v="0"/>
  </r>
  <r>
    <s v="NEWBERY"/>
    <s v="Brad"/>
    <x v="89"/>
    <x v="2"/>
    <s v="COMP SIGHT"/>
    <s v="M"/>
    <d v="2016-07-10T00:00:00"/>
    <m/>
    <x v="4"/>
    <x v="88"/>
    <n v="0"/>
  </r>
  <r>
    <s v="NEWBERY"/>
    <s v="Brad"/>
    <x v="89"/>
    <x v="2"/>
    <s v="COMP SIGHT"/>
    <s v="M"/>
    <d v="2016-08-28T00:00:00"/>
    <m/>
    <x v="4"/>
    <x v="88"/>
    <n v="0"/>
  </r>
  <r>
    <s v="NEWBERY"/>
    <s v="Brad"/>
    <x v="89"/>
    <x v="2"/>
    <s v="COMP SIGHT"/>
    <s v="M"/>
    <d v="2016-10-09T00:00:00"/>
    <m/>
    <x v="4"/>
    <x v="88"/>
    <n v="0"/>
  </r>
  <r>
    <s v="NEWBERY"/>
    <s v="Brad"/>
    <x v="89"/>
    <x v="2"/>
    <s v="COMP SIGHT"/>
    <s v="M"/>
    <d v="2016-10-23T00:00:00"/>
    <m/>
    <x v="4"/>
    <x v="88"/>
    <n v="0"/>
  </r>
  <r>
    <s v="NEWBERY"/>
    <s v="Dale"/>
    <x v="90"/>
    <x v="0"/>
    <s v="COMP SIGHT"/>
    <s v="M"/>
    <d v="2016-02-21T00:00:00"/>
    <n v="190"/>
    <x v="0"/>
    <x v="107"/>
    <n v="125.37931034482759"/>
  </r>
  <r>
    <s v="NEWBERY"/>
    <s v="Dale"/>
    <x v="90"/>
    <x v="0"/>
    <s v="COMP SIGHT"/>
    <s v="M"/>
    <d v="2016-09-04T00:00:00"/>
    <n v="188"/>
    <x v="0"/>
    <x v="107"/>
    <n v="125.37931034482759"/>
  </r>
  <r>
    <s v="NEWBERY"/>
    <s v="Dale"/>
    <x v="90"/>
    <x v="0"/>
    <s v="COMP SIGHT"/>
    <s v="M"/>
    <d v="2016-03-06T00:00:00"/>
    <n v="186"/>
    <x v="0"/>
    <x v="107"/>
    <n v="125.37931034482759"/>
  </r>
  <r>
    <s v="NEWBERY"/>
    <s v="Dale"/>
    <x v="90"/>
    <x v="0"/>
    <s v="COMP SIGHT"/>
    <s v="M"/>
    <d v="2016-06-05T00:00:00"/>
    <n v="184"/>
    <x v="0"/>
    <x v="107"/>
    <n v="125.37931034482759"/>
  </r>
  <r>
    <s v="NEWBERY"/>
    <s v="Dale"/>
    <x v="90"/>
    <x v="0"/>
    <s v="COMP SIGHT"/>
    <s v="M"/>
    <d v="2016-08-07T00:00:00"/>
    <n v="182"/>
    <x v="0"/>
    <x v="107"/>
    <n v="125.37931034482759"/>
  </r>
  <r>
    <s v="NEWBERY"/>
    <s v="Dale"/>
    <x v="90"/>
    <x v="0"/>
    <s v="COMP SIGHT"/>
    <s v="M"/>
    <d v="2016-10-16T00:00:00"/>
    <n v="181"/>
    <x v="0"/>
    <x v="107"/>
    <n v="125.37931034482759"/>
  </r>
  <r>
    <s v="NEWBERY"/>
    <s v="Dale"/>
    <x v="90"/>
    <x v="0"/>
    <s v="COMP SIGHT"/>
    <s v="M"/>
    <d v="2016-10-30T00:00:00"/>
    <n v="181"/>
    <x v="0"/>
    <x v="107"/>
    <n v="125.37931034482759"/>
  </r>
  <r>
    <s v="NEWBERY"/>
    <s v="Dale"/>
    <x v="90"/>
    <x v="0"/>
    <s v="COMP SIGHT"/>
    <s v="M"/>
    <d v="2016-10-23T00:00:00"/>
    <n v="180"/>
    <x v="0"/>
    <x v="107"/>
    <n v="125.37931034482759"/>
  </r>
  <r>
    <s v="NEWBERY"/>
    <s v="Dale"/>
    <x v="90"/>
    <x v="0"/>
    <s v="COMP SIGHT"/>
    <s v="M"/>
    <d v="2016-05-15T00:00:00"/>
    <n v="179"/>
    <x v="0"/>
    <x v="107"/>
    <n v="125.37931034482759"/>
  </r>
  <r>
    <s v="NEWBERY"/>
    <s v="Dale"/>
    <x v="90"/>
    <x v="0"/>
    <s v="COMP SIGHT"/>
    <s v="M"/>
    <d v="2016-09-18T00:00:00"/>
    <n v="177"/>
    <x v="0"/>
    <x v="107"/>
    <n v="125.37931034482759"/>
  </r>
  <r>
    <s v="NEWBERY"/>
    <s v="Dale"/>
    <x v="90"/>
    <x v="0"/>
    <s v="COMP SIGHT"/>
    <s v="M"/>
    <d v="2016-08-14T00:00:00"/>
    <n v="173"/>
    <x v="0"/>
    <x v="107"/>
    <n v="125.37931034482759"/>
  </r>
  <r>
    <s v="NEWBERY"/>
    <s v="Dale"/>
    <x v="90"/>
    <x v="0"/>
    <s v="COMP SIGHT"/>
    <s v="M"/>
    <d v="2016-06-19T00:00:00"/>
    <n v="172"/>
    <x v="0"/>
    <x v="107"/>
    <n v="125.37931034482759"/>
  </r>
  <r>
    <s v="NEWBERY"/>
    <s v="Dale"/>
    <x v="90"/>
    <x v="0"/>
    <s v="COMP SIGHT"/>
    <s v="M"/>
    <d v="2016-02-14T00:00:00"/>
    <n v="171"/>
    <x v="0"/>
    <x v="107"/>
    <n v="125.37931034482759"/>
  </r>
  <r>
    <s v="NEWBERY"/>
    <s v="Dale"/>
    <x v="90"/>
    <x v="0"/>
    <s v="COMP SIGHT"/>
    <s v="M"/>
    <d v="2016-03-20T00:00:00"/>
    <n v="171"/>
    <x v="0"/>
    <x v="107"/>
    <n v="125.37931034482759"/>
  </r>
  <r>
    <s v="NEWBERY"/>
    <s v="Dale"/>
    <x v="90"/>
    <x v="0"/>
    <s v="COMP SIGHT"/>
    <s v="M"/>
    <d v="2016-05-29T00:00:00"/>
    <n v="170"/>
    <x v="0"/>
    <x v="107"/>
    <n v="125.37931034482759"/>
  </r>
  <r>
    <s v="NEWBERY"/>
    <s v="Dale"/>
    <x v="90"/>
    <x v="0"/>
    <s v="COMP SIGHT"/>
    <s v="M"/>
    <d v="2016-07-10T00:00:00"/>
    <n v="167"/>
    <x v="0"/>
    <x v="107"/>
    <n v="125.37931034482759"/>
  </r>
  <r>
    <s v="NEWBERY"/>
    <s v="Dale"/>
    <x v="90"/>
    <x v="0"/>
    <s v="COMP SIGHT"/>
    <s v="M"/>
    <d v="2016-03-13T00:00:00"/>
    <n v="165"/>
    <x v="0"/>
    <x v="107"/>
    <n v="125.37931034482759"/>
  </r>
  <r>
    <s v="NEWBERY"/>
    <s v="Dale"/>
    <x v="90"/>
    <x v="0"/>
    <s v="COMP SIGHT"/>
    <s v="M"/>
    <d v="2016-02-07T00:00:00"/>
    <n v="164"/>
    <x v="0"/>
    <x v="107"/>
    <n v="125.37931034482759"/>
  </r>
  <r>
    <s v="NEWBERY"/>
    <s v="Dale"/>
    <x v="90"/>
    <x v="0"/>
    <s v="COMP SIGHT"/>
    <s v="M"/>
    <d v="2016-01-31T00:00:00"/>
    <n v="158"/>
    <x v="0"/>
    <x v="107"/>
    <n v="125.37931034482759"/>
  </r>
  <r>
    <s v="NEWBERY"/>
    <s v="Dale"/>
    <x v="90"/>
    <x v="0"/>
    <s v="COMP SIGHT"/>
    <s v="M"/>
    <d v="2016-02-28T00:00:00"/>
    <n v="154"/>
    <x v="0"/>
    <x v="107"/>
    <n v="125.37931034482759"/>
  </r>
  <r>
    <s v="NEWBERY"/>
    <s v="Dale"/>
    <x v="90"/>
    <x v="0"/>
    <s v="COMP SIGHT"/>
    <s v="M"/>
    <d v="2016-01-17T00:00:00"/>
    <n v="143"/>
    <x v="0"/>
    <x v="107"/>
    <n v="125.37931034482759"/>
  </r>
  <r>
    <s v="NEWBERY"/>
    <s v="Dale"/>
    <x v="90"/>
    <x v="0"/>
    <s v="COMP SIGHT"/>
    <s v="M"/>
    <d v="2016-10-02T00:00:00"/>
    <n v="93"/>
    <x v="1"/>
    <x v="108"/>
    <n v="5.4827586206896548"/>
  </r>
  <r>
    <s v="NEWBERY"/>
    <s v="Dale"/>
    <x v="90"/>
    <x v="0"/>
    <s v="COMP SIGHT"/>
    <s v="M"/>
    <d v="2016-09-11T00:00:00"/>
    <n v="66"/>
    <x v="1"/>
    <x v="108"/>
    <n v="5.4827586206896548"/>
  </r>
  <r>
    <s v="NEWBERY"/>
    <s v="Dale"/>
    <x v="90"/>
    <x v="0"/>
    <s v="COMP SIGHT"/>
    <s v="M"/>
    <d v="2016-04-03T00:00:00"/>
    <m/>
    <x v="4"/>
    <x v="88"/>
    <n v="0"/>
  </r>
  <r>
    <s v="NEWBERY"/>
    <s v="Dale"/>
    <x v="90"/>
    <x v="0"/>
    <s v="COMP SIGHT"/>
    <s v="M"/>
    <d v="2016-04-17T00:00:00"/>
    <m/>
    <x v="4"/>
    <x v="88"/>
    <n v="0"/>
  </r>
  <r>
    <s v="NEWBERY"/>
    <s v="Dale"/>
    <x v="90"/>
    <x v="0"/>
    <s v="COMP SIGHT"/>
    <s v="M"/>
    <d v="2016-05-22T00:00:00"/>
    <m/>
    <x v="4"/>
    <x v="88"/>
    <n v="0"/>
  </r>
  <r>
    <s v="NEWBERY"/>
    <s v="Dale"/>
    <x v="90"/>
    <x v="0"/>
    <s v="COMP SIGHT"/>
    <s v="M"/>
    <d v="2016-07-03T00:00:00"/>
    <m/>
    <x v="4"/>
    <x v="88"/>
    <n v="0"/>
  </r>
  <r>
    <s v="NEWBERY"/>
    <s v="Dale"/>
    <x v="90"/>
    <x v="0"/>
    <s v="COMP SIGHT"/>
    <s v="M"/>
    <d v="2016-08-28T00:00:00"/>
    <m/>
    <x v="4"/>
    <x v="88"/>
    <n v="0"/>
  </r>
  <r>
    <s v="NEWBERY"/>
    <s v="Dale"/>
    <x v="90"/>
    <x v="0"/>
    <s v="COMP SIGHT"/>
    <s v="M"/>
    <d v="2016-10-09T00:00:00"/>
    <m/>
    <x v="4"/>
    <x v="88"/>
    <n v="0"/>
  </r>
  <r>
    <s v="NEWBERY"/>
    <s v="Jacob"/>
    <x v="91"/>
    <x v="1"/>
    <s v="COMP SIGHT"/>
    <s v="M"/>
    <d v="2016-02-21T00:00:00"/>
    <n v="158"/>
    <x v="0"/>
    <x v="109"/>
    <n v="77.448275862068968"/>
  </r>
  <r>
    <s v="NEWBERY"/>
    <s v="Jacob"/>
    <x v="91"/>
    <x v="1"/>
    <s v="COMP SIGHT"/>
    <s v="M"/>
    <d v="2016-03-20T00:00:00"/>
    <n v="145"/>
    <x v="0"/>
    <x v="109"/>
    <n v="77.448275862068968"/>
  </r>
  <r>
    <s v="NEWBERY"/>
    <s v="Jacob"/>
    <x v="91"/>
    <x v="1"/>
    <s v="COMP SIGHT"/>
    <s v="M"/>
    <d v="2016-10-02T00:00:00"/>
    <n v="142"/>
    <x v="0"/>
    <x v="109"/>
    <n v="77.448275862068968"/>
  </r>
  <r>
    <s v="NEWBERY"/>
    <s v="Jacob"/>
    <x v="91"/>
    <x v="1"/>
    <s v="COMP SIGHT"/>
    <s v="M"/>
    <d v="2016-10-16T00:00:00"/>
    <n v="127"/>
    <x v="0"/>
    <x v="109"/>
    <n v="77.448275862068968"/>
  </r>
  <r>
    <s v="NEWBERY"/>
    <s v="Jacob"/>
    <x v="91"/>
    <x v="1"/>
    <s v="COMP SIGHT"/>
    <s v="M"/>
    <d v="2016-02-28T00:00:00"/>
    <n v="125"/>
    <x v="0"/>
    <x v="109"/>
    <n v="77.448275862068968"/>
  </r>
  <r>
    <s v="NEWBERY"/>
    <s v="Jacob"/>
    <x v="91"/>
    <x v="1"/>
    <s v="COMP SIGHT"/>
    <s v="M"/>
    <d v="2016-02-14T00:00:00"/>
    <n v="123"/>
    <x v="0"/>
    <x v="109"/>
    <n v="77.448275862068968"/>
  </r>
  <r>
    <s v="NEWBERY"/>
    <s v="Jacob"/>
    <x v="91"/>
    <x v="1"/>
    <s v="COMP SIGHT"/>
    <s v="M"/>
    <d v="2016-08-07T00:00:00"/>
    <n v="123"/>
    <x v="0"/>
    <x v="109"/>
    <n v="77.448275862068968"/>
  </r>
  <r>
    <s v="NEWBERY"/>
    <s v="Jacob"/>
    <x v="91"/>
    <x v="1"/>
    <s v="COMP SIGHT"/>
    <s v="M"/>
    <d v="2016-09-11T00:00:00"/>
    <n v="123"/>
    <x v="0"/>
    <x v="109"/>
    <n v="77.448275862068968"/>
  </r>
  <r>
    <s v="NEWBERY"/>
    <s v="Jacob"/>
    <x v="91"/>
    <x v="1"/>
    <s v="COMP SIGHT"/>
    <s v="M"/>
    <d v="2016-02-07T00:00:00"/>
    <n v="121"/>
    <x v="0"/>
    <x v="109"/>
    <n v="77.448275862068968"/>
  </r>
  <r>
    <s v="NEWBERY"/>
    <s v="Jacob"/>
    <x v="91"/>
    <x v="1"/>
    <s v="COMP SIGHT"/>
    <s v="M"/>
    <d v="2016-10-23T00:00:00"/>
    <n v="121"/>
    <x v="0"/>
    <x v="109"/>
    <n v="77.448275862068968"/>
  </r>
  <r>
    <s v="NEWBERY"/>
    <s v="Jacob"/>
    <x v="91"/>
    <x v="1"/>
    <s v="COMP SIGHT"/>
    <s v="M"/>
    <d v="2016-09-18T00:00:00"/>
    <n v="116"/>
    <x v="0"/>
    <x v="109"/>
    <n v="77.448275862068968"/>
  </r>
  <r>
    <s v="NEWBERY"/>
    <s v="Jacob"/>
    <x v="91"/>
    <x v="1"/>
    <s v="COMP SIGHT"/>
    <s v="M"/>
    <d v="2016-01-31T00:00:00"/>
    <n v="114"/>
    <x v="0"/>
    <x v="109"/>
    <n v="77.448275862068968"/>
  </r>
  <r>
    <s v="NEWBERY"/>
    <s v="Jacob"/>
    <x v="91"/>
    <x v="1"/>
    <s v="COMP SIGHT"/>
    <s v="M"/>
    <d v="2016-03-06T00:00:00"/>
    <n v="113"/>
    <x v="0"/>
    <x v="109"/>
    <n v="77.448275862068968"/>
  </r>
  <r>
    <s v="NEWBERY"/>
    <s v="Jacob"/>
    <x v="91"/>
    <x v="1"/>
    <s v="COMP SIGHT"/>
    <s v="M"/>
    <d v="2016-01-17T00:00:00"/>
    <n v="105"/>
    <x v="0"/>
    <x v="109"/>
    <n v="77.448275862068968"/>
  </r>
  <r>
    <s v="NEWBERY"/>
    <s v="Jacob"/>
    <x v="91"/>
    <x v="1"/>
    <s v="COMP SIGHT"/>
    <s v="M"/>
    <d v="2016-09-04T00:00:00"/>
    <n v="104"/>
    <x v="0"/>
    <x v="109"/>
    <n v="77.448275862068968"/>
  </r>
  <r>
    <s v="NEWBERY"/>
    <s v="Jacob"/>
    <x v="91"/>
    <x v="1"/>
    <s v="COMP SIGHT"/>
    <s v="M"/>
    <d v="2016-10-30T00:00:00"/>
    <n v="103"/>
    <x v="0"/>
    <x v="109"/>
    <n v="77.448275862068968"/>
  </r>
  <r>
    <s v="NEWBERY"/>
    <s v="Jacob"/>
    <x v="91"/>
    <x v="1"/>
    <s v="COMP SIGHT"/>
    <s v="M"/>
    <d v="2016-03-13T00:00:00"/>
    <n v="96"/>
    <x v="0"/>
    <x v="109"/>
    <n v="77.448275862068968"/>
  </r>
  <r>
    <s v="NEWBERY"/>
    <s v="Jacob"/>
    <x v="91"/>
    <x v="1"/>
    <s v="COMP SIGHT"/>
    <s v="M"/>
    <d v="2016-05-29T00:00:00"/>
    <n v="95"/>
    <x v="0"/>
    <x v="109"/>
    <n v="77.448275862068968"/>
  </r>
  <r>
    <s v="NEWBERY"/>
    <s v="Jacob"/>
    <x v="91"/>
    <x v="1"/>
    <s v="COMP SIGHT"/>
    <s v="M"/>
    <d v="2016-08-14T00:00:00"/>
    <n v="92"/>
    <x v="0"/>
    <x v="109"/>
    <n v="77.448275862068968"/>
  </r>
  <r>
    <s v="NEWBERY"/>
    <s v="Jacob"/>
    <x v="91"/>
    <x v="1"/>
    <s v="COMP SIGHT"/>
    <s v="M"/>
    <d v="2016-04-03T00:00:00"/>
    <m/>
    <x v="4"/>
    <x v="88"/>
    <n v="0"/>
  </r>
  <r>
    <s v="NEWBERY"/>
    <s v="Jacob"/>
    <x v="91"/>
    <x v="1"/>
    <s v="COMP SIGHT"/>
    <s v="M"/>
    <d v="2016-04-17T00:00:00"/>
    <m/>
    <x v="4"/>
    <x v="88"/>
    <n v="0"/>
  </r>
  <r>
    <s v="NEWBERY"/>
    <s v="Jacob"/>
    <x v="91"/>
    <x v="1"/>
    <s v="COMP SIGHT"/>
    <s v="M"/>
    <d v="2016-05-15T00:00:00"/>
    <m/>
    <x v="4"/>
    <x v="88"/>
    <n v="0"/>
  </r>
  <r>
    <s v="NEWBERY"/>
    <s v="Jacob"/>
    <x v="91"/>
    <x v="1"/>
    <s v="COMP SIGHT"/>
    <s v="M"/>
    <d v="2016-05-22T00:00:00"/>
    <m/>
    <x v="4"/>
    <x v="88"/>
    <n v="0"/>
  </r>
  <r>
    <s v="NEWBERY"/>
    <s v="Jacob"/>
    <x v="91"/>
    <x v="1"/>
    <s v="COMP SIGHT"/>
    <s v="M"/>
    <d v="2016-06-05T00:00:00"/>
    <m/>
    <x v="4"/>
    <x v="88"/>
    <n v="0"/>
  </r>
  <r>
    <s v="NEWBERY"/>
    <s v="Jacob"/>
    <x v="91"/>
    <x v="1"/>
    <s v="COMP SIGHT"/>
    <s v="M"/>
    <d v="2016-06-19T00:00:00"/>
    <m/>
    <x v="4"/>
    <x v="88"/>
    <n v="0"/>
  </r>
  <r>
    <s v="NEWBERY"/>
    <s v="Jacob"/>
    <x v="91"/>
    <x v="1"/>
    <s v="COMP SIGHT"/>
    <s v="M"/>
    <d v="2016-07-03T00:00:00"/>
    <m/>
    <x v="4"/>
    <x v="88"/>
    <n v="0"/>
  </r>
  <r>
    <s v="NEWBERY"/>
    <s v="Jacob"/>
    <x v="91"/>
    <x v="1"/>
    <s v="COMP SIGHT"/>
    <s v="M"/>
    <d v="2016-07-10T00:00:00"/>
    <m/>
    <x v="4"/>
    <x v="88"/>
    <n v="0"/>
  </r>
  <r>
    <s v="NEWBERY"/>
    <s v="Jacob"/>
    <x v="91"/>
    <x v="1"/>
    <s v="COMP SIGHT"/>
    <s v="M"/>
    <d v="2016-08-28T00:00:00"/>
    <m/>
    <x v="4"/>
    <x v="88"/>
    <n v="0"/>
  </r>
  <r>
    <s v="NEWBERY"/>
    <s v="Jacob"/>
    <x v="91"/>
    <x v="1"/>
    <s v="COMP SIGHT"/>
    <s v="M"/>
    <d v="2016-10-09T00:00:00"/>
    <m/>
    <x v="4"/>
    <x v="88"/>
    <n v="0"/>
  </r>
  <r>
    <s v="NEWBERY"/>
    <s v="Patrick"/>
    <x v="92"/>
    <x v="1"/>
    <s v="COMP SIGHT"/>
    <s v="M"/>
    <d v="2016-10-30T00:00:00"/>
    <n v="143"/>
    <x v="0"/>
    <x v="110"/>
    <n v="67.931034482758619"/>
  </r>
  <r>
    <s v="NEWBERY"/>
    <s v="Patrick"/>
    <x v="92"/>
    <x v="1"/>
    <s v="COMP SIGHT"/>
    <s v="M"/>
    <d v="2016-10-16T00:00:00"/>
    <n v="141"/>
    <x v="0"/>
    <x v="110"/>
    <n v="67.931034482758619"/>
  </r>
  <r>
    <s v="NEWBERY"/>
    <s v="Patrick"/>
    <x v="92"/>
    <x v="1"/>
    <s v="COMP SIGHT"/>
    <s v="M"/>
    <d v="2016-09-04T00:00:00"/>
    <n v="130"/>
    <x v="0"/>
    <x v="110"/>
    <n v="67.931034482758619"/>
  </r>
  <r>
    <s v="NEWBERY"/>
    <s v="Patrick"/>
    <x v="92"/>
    <x v="1"/>
    <s v="COMP SIGHT"/>
    <s v="M"/>
    <d v="2016-03-13T00:00:00"/>
    <n v="129"/>
    <x v="0"/>
    <x v="110"/>
    <n v="67.931034482758619"/>
  </r>
  <r>
    <s v="NEWBERY"/>
    <s v="Patrick"/>
    <x v="92"/>
    <x v="1"/>
    <s v="COMP SIGHT"/>
    <s v="M"/>
    <d v="2016-02-21T00:00:00"/>
    <n v="126"/>
    <x v="0"/>
    <x v="110"/>
    <n v="67.931034482758619"/>
  </r>
  <r>
    <s v="NEWBERY"/>
    <s v="Patrick"/>
    <x v="92"/>
    <x v="1"/>
    <s v="COMP SIGHT"/>
    <s v="M"/>
    <d v="2016-02-28T00:00:00"/>
    <n v="115"/>
    <x v="0"/>
    <x v="110"/>
    <n v="67.931034482758619"/>
  </r>
  <r>
    <s v="NEWBERY"/>
    <s v="Patrick"/>
    <x v="92"/>
    <x v="1"/>
    <s v="COMP SIGHT"/>
    <s v="M"/>
    <d v="2016-09-11T00:00:00"/>
    <n v="115"/>
    <x v="0"/>
    <x v="110"/>
    <n v="67.931034482758619"/>
  </r>
  <r>
    <s v="NEWBERY"/>
    <s v="Patrick"/>
    <x v="92"/>
    <x v="1"/>
    <s v="COMP SIGHT"/>
    <s v="M"/>
    <d v="2016-08-14T00:00:00"/>
    <n v="114"/>
    <x v="0"/>
    <x v="110"/>
    <n v="67.931034482758619"/>
  </r>
  <r>
    <s v="NEWBERY"/>
    <s v="Patrick"/>
    <x v="92"/>
    <x v="1"/>
    <s v="COMP SIGHT"/>
    <s v="M"/>
    <d v="2016-05-29T00:00:00"/>
    <n v="107"/>
    <x v="0"/>
    <x v="110"/>
    <n v="67.931034482758619"/>
  </r>
  <r>
    <s v="NEWBERY"/>
    <s v="Patrick"/>
    <x v="92"/>
    <x v="1"/>
    <s v="COMP SIGHT"/>
    <s v="M"/>
    <d v="2016-01-17T00:00:00"/>
    <n v="106"/>
    <x v="0"/>
    <x v="110"/>
    <n v="67.931034482758619"/>
  </r>
  <r>
    <s v="NEWBERY"/>
    <s v="Patrick"/>
    <x v="92"/>
    <x v="1"/>
    <s v="COMP SIGHT"/>
    <s v="M"/>
    <d v="2016-06-05T00:00:00"/>
    <n v="99"/>
    <x v="0"/>
    <x v="110"/>
    <n v="67.931034482758619"/>
  </r>
  <r>
    <s v="NEWBERY"/>
    <s v="Patrick"/>
    <x v="92"/>
    <x v="1"/>
    <s v="COMP SIGHT"/>
    <s v="M"/>
    <d v="2016-09-18T00:00:00"/>
    <n v="99"/>
    <x v="0"/>
    <x v="110"/>
    <n v="67.931034482758619"/>
  </r>
  <r>
    <s v="NEWBERY"/>
    <s v="Patrick"/>
    <x v="92"/>
    <x v="1"/>
    <s v="COMP SIGHT"/>
    <s v="M"/>
    <d v="2016-08-07T00:00:00"/>
    <n v="98"/>
    <x v="0"/>
    <x v="110"/>
    <n v="67.931034482758619"/>
  </r>
  <r>
    <s v="NEWBERY"/>
    <s v="Patrick"/>
    <x v="92"/>
    <x v="1"/>
    <s v="COMP SIGHT"/>
    <s v="M"/>
    <d v="2016-03-06T00:00:00"/>
    <n v="96"/>
    <x v="0"/>
    <x v="110"/>
    <n v="67.931034482758619"/>
  </r>
  <r>
    <s v="NEWBERY"/>
    <s v="Patrick"/>
    <x v="92"/>
    <x v="1"/>
    <s v="COMP SIGHT"/>
    <s v="M"/>
    <d v="2016-03-20T00:00:00"/>
    <n v="90"/>
    <x v="0"/>
    <x v="110"/>
    <n v="67.931034482758619"/>
  </r>
  <r>
    <s v="NEWBERY"/>
    <s v="Patrick"/>
    <x v="92"/>
    <x v="1"/>
    <s v="COMP SIGHT"/>
    <s v="M"/>
    <d v="2016-02-14T00:00:00"/>
    <n v="89"/>
    <x v="0"/>
    <x v="110"/>
    <n v="67.931034482758619"/>
  </r>
  <r>
    <s v="NEWBERY"/>
    <s v="Patrick"/>
    <x v="92"/>
    <x v="1"/>
    <s v="COMP SIGHT"/>
    <s v="M"/>
    <d v="2016-02-07T00:00:00"/>
    <n v="88"/>
    <x v="0"/>
    <x v="110"/>
    <n v="67.931034482758619"/>
  </r>
  <r>
    <s v="NEWBERY"/>
    <s v="Patrick"/>
    <x v="92"/>
    <x v="1"/>
    <s v="COMP SIGHT"/>
    <s v="M"/>
    <d v="2016-10-02T00:00:00"/>
    <n v="85"/>
    <x v="0"/>
    <x v="110"/>
    <n v="67.931034482758619"/>
  </r>
  <r>
    <s v="NEWBERY"/>
    <s v="Patrick"/>
    <x v="92"/>
    <x v="1"/>
    <s v="COMP SIGHT"/>
    <s v="M"/>
    <d v="2016-01-31T00:00:00"/>
    <m/>
    <x v="4"/>
    <x v="88"/>
    <n v="0"/>
  </r>
  <r>
    <s v="NEWBERY"/>
    <s v="Patrick"/>
    <x v="92"/>
    <x v="1"/>
    <s v="COMP SIGHT"/>
    <s v="M"/>
    <d v="2016-04-03T00:00:00"/>
    <m/>
    <x v="4"/>
    <x v="88"/>
    <n v="0"/>
  </r>
  <r>
    <s v="NEWBERY"/>
    <s v="Patrick"/>
    <x v="92"/>
    <x v="1"/>
    <s v="COMP SIGHT"/>
    <s v="M"/>
    <d v="2016-04-17T00:00:00"/>
    <m/>
    <x v="4"/>
    <x v="88"/>
    <n v="0"/>
  </r>
  <r>
    <s v="NEWBERY"/>
    <s v="Patrick"/>
    <x v="92"/>
    <x v="1"/>
    <s v="COMP SIGHT"/>
    <s v="M"/>
    <d v="2016-05-15T00:00:00"/>
    <m/>
    <x v="4"/>
    <x v="88"/>
    <n v="0"/>
  </r>
  <r>
    <s v="NEWBERY"/>
    <s v="Patrick"/>
    <x v="92"/>
    <x v="1"/>
    <s v="COMP SIGHT"/>
    <s v="M"/>
    <d v="2016-05-22T00:00:00"/>
    <m/>
    <x v="4"/>
    <x v="88"/>
    <n v="0"/>
  </r>
  <r>
    <s v="NEWBERY"/>
    <s v="Patrick"/>
    <x v="92"/>
    <x v="1"/>
    <s v="COMP SIGHT"/>
    <s v="M"/>
    <d v="2016-06-19T00:00:00"/>
    <m/>
    <x v="4"/>
    <x v="88"/>
    <n v="0"/>
  </r>
  <r>
    <s v="NEWBERY"/>
    <s v="Patrick"/>
    <x v="92"/>
    <x v="1"/>
    <s v="COMP SIGHT"/>
    <s v="M"/>
    <d v="2016-07-03T00:00:00"/>
    <m/>
    <x v="4"/>
    <x v="88"/>
    <n v="0"/>
  </r>
  <r>
    <s v="NEWBERY"/>
    <s v="Patrick"/>
    <x v="92"/>
    <x v="1"/>
    <s v="COMP SIGHT"/>
    <s v="M"/>
    <d v="2016-07-10T00:00:00"/>
    <m/>
    <x v="4"/>
    <x v="88"/>
    <n v="0"/>
  </r>
  <r>
    <s v="NEWBERY"/>
    <s v="Patrick"/>
    <x v="92"/>
    <x v="1"/>
    <s v="COMP SIGHT"/>
    <s v="M"/>
    <d v="2016-08-28T00:00:00"/>
    <m/>
    <x v="4"/>
    <x v="88"/>
    <n v="0"/>
  </r>
  <r>
    <s v="NEWBERY"/>
    <s v="Patrick"/>
    <x v="92"/>
    <x v="1"/>
    <s v="COMP SIGHT"/>
    <s v="M"/>
    <d v="2016-10-09T00:00:00"/>
    <m/>
    <x v="4"/>
    <x v="88"/>
    <n v="0"/>
  </r>
  <r>
    <s v="NEWBERY"/>
    <s v="Patrick"/>
    <x v="92"/>
    <x v="1"/>
    <s v="COMP SIGHT"/>
    <s v="M"/>
    <d v="2016-10-23T00:00:00"/>
    <m/>
    <x v="4"/>
    <x v="88"/>
    <n v="0"/>
  </r>
  <r>
    <s v="NOORDHUIS"/>
    <s v="Andrew"/>
    <x v="93"/>
    <x v="0"/>
    <s v="RECURVE"/>
    <s v="M"/>
    <d v="2016-09-04T00:00:00"/>
    <n v="59"/>
    <x v="1"/>
    <x v="111"/>
    <n v="2.0344827586206895"/>
  </r>
  <r>
    <s v="NOORDHUIS"/>
    <s v="Andrew"/>
    <x v="93"/>
    <x v="0"/>
    <s v="RECURVE"/>
    <s v="M"/>
    <d v="2016-09-11T00:00:00"/>
    <m/>
    <x v="4"/>
    <x v="88"/>
    <n v="0"/>
  </r>
  <r>
    <s v="NOORDHUIS"/>
    <s v="Andrew"/>
    <x v="93"/>
    <x v="0"/>
    <s v="RECURVE"/>
    <s v="M"/>
    <d v="2016-09-18T00:00:00"/>
    <m/>
    <x v="4"/>
    <x v="88"/>
    <n v="0"/>
  </r>
  <r>
    <s v="NOORDHUIS"/>
    <s v="Andrew"/>
    <x v="93"/>
    <x v="0"/>
    <s v="RECURVE"/>
    <s v="M"/>
    <d v="2016-10-09T00:00:00"/>
    <m/>
    <x v="4"/>
    <x v="88"/>
    <n v="0"/>
  </r>
  <r>
    <s v="NOORDHUIS"/>
    <s v="Andrew"/>
    <x v="93"/>
    <x v="0"/>
    <s v="RECURVE"/>
    <s v="M"/>
    <d v="2016-10-02T00:00:00"/>
    <m/>
    <x v="4"/>
    <x v="88"/>
    <n v="0"/>
  </r>
  <r>
    <s v="NOORDHUIS"/>
    <s v="Andrew"/>
    <x v="93"/>
    <x v="0"/>
    <s v="RECURVE"/>
    <s v="M"/>
    <d v="2016-10-16T00:00:00"/>
    <m/>
    <x v="4"/>
    <x v="88"/>
    <n v="0"/>
  </r>
  <r>
    <s v="NOORDHUIS"/>
    <s v="Andrew"/>
    <x v="93"/>
    <x v="0"/>
    <s v="RECURVE"/>
    <s v="M"/>
    <d v="2016-10-23T00:00:00"/>
    <m/>
    <x v="4"/>
    <x v="88"/>
    <n v="0"/>
  </r>
  <r>
    <s v="NOORDHUIS"/>
    <s v="Andrew"/>
    <x v="93"/>
    <x v="0"/>
    <s v="RECURVE"/>
    <s v="M"/>
    <d v="2016-10-30T00:00:00"/>
    <m/>
    <x v="4"/>
    <x v="88"/>
    <n v="0"/>
  </r>
  <r>
    <s v="NOORDHUIS"/>
    <s v="Josh"/>
    <x v="94"/>
    <x v="3"/>
    <s v="RECURVE"/>
    <s v="M"/>
    <d v="2016-05-22T00:00:00"/>
    <n v="84"/>
    <x v="3"/>
    <x v="112"/>
    <n v="7.931034482758621"/>
  </r>
  <r>
    <s v="NOORDHUIS"/>
    <s v="Josh"/>
    <x v="94"/>
    <x v="3"/>
    <s v="RECURVE"/>
    <s v="M"/>
    <d v="2016-06-05T00:00:00"/>
    <n v="78"/>
    <x v="3"/>
    <x v="112"/>
    <n v="7.931034482758621"/>
  </r>
  <r>
    <s v="NOORDHUIS"/>
    <s v="Josh"/>
    <x v="94"/>
    <x v="3"/>
    <s v="RECURVE"/>
    <s v="M"/>
    <d v="2016-05-29T00:00:00"/>
    <n v="68"/>
    <x v="3"/>
    <x v="112"/>
    <n v="7.931034482758621"/>
  </r>
  <r>
    <s v="NOORDHUIS"/>
    <s v="Josh"/>
    <x v="94"/>
    <x v="3"/>
    <s v="RECURVE"/>
    <s v="M"/>
    <d v="2016-09-04T00:00:00"/>
    <n v="79"/>
    <x v="1"/>
    <x v="113"/>
    <n v="4.1379310344827589"/>
  </r>
  <r>
    <s v="NOORDHUIS"/>
    <s v="Josh"/>
    <x v="94"/>
    <x v="3"/>
    <s v="RECURVE"/>
    <s v="M"/>
    <d v="2016-02-21T00:00:00"/>
    <n v="41"/>
    <x v="1"/>
    <x v="113"/>
    <n v="4.1379310344827589"/>
  </r>
  <r>
    <s v="NOORDHUIS"/>
    <s v="Josh"/>
    <x v="94"/>
    <x v="3"/>
    <s v="RECURVE"/>
    <s v="M"/>
    <d v="2016-01-17T00:00:00"/>
    <m/>
    <x v="4"/>
    <x v="88"/>
    <n v="0"/>
  </r>
  <r>
    <s v="NOORDHUIS"/>
    <s v="Josh"/>
    <x v="94"/>
    <x v="3"/>
    <s v="RECURVE"/>
    <s v="M"/>
    <d v="2016-01-31T00:00:00"/>
    <m/>
    <x v="4"/>
    <x v="88"/>
    <n v="0"/>
  </r>
  <r>
    <s v="NOORDHUIS"/>
    <s v="Josh"/>
    <x v="94"/>
    <x v="3"/>
    <s v="RECURVE"/>
    <s v="M"/>
    <d v="2016-02-07T00:00:00"/>
    <m/>
    <x v="4"/>
    <x v="88"/>
    <n v="0"/>
  </r>
  <r>
    <s v="NOORDHUIS"/>
    <s v="Josh"/>
    <x v="94"/>
    <x v="3"/>
    <s v="RECURVE"/>
    <s v="M"/>
    <d v="2016-02-14T00:00:00"/>
    <m/>
    <x v="4"/>
    <x v="88"/>
    <n v="0"/>
  </r>
  <r>
    <s v="NOORDHUIS"/>
    <s v="Josh"/>
    <x v="94"/>
    <x v="3"/>
    <s v="RECURVE"/>
    <s v="M"/>
    <d v="2016-02-28T00:00:00"/>
    <m/>
    <x v="4"/>
    <x v="88"/>
    <n v="0"/>
  </r>
  <r>
    <s v="NOORDHUIS"/>
    <s v="Josh"/>
    <x v="94"/>
    <x v="3"/>
    <s v="RECURVE"/>
    <s v="M"/>
    <d v="2016-03-06T00:00:00"/>
    <m/>
    <x v="4"/>
    <x v="88"/>
    <n v="0"/>
  </r>
  <r>
    <s v="NOORDHUIS"/>
    <s v="Josh"/>
    <x v="94"/>
    <x v="3"/>
    <s v="RECURVE"/>
    <s v="M"/>
    <d v="2016-03-13T00:00:00"/>
    <m/>
    <x v="4"/>
    <x v="88"/>
    <n v="0"/>
  </r>
  <r>
    <s v="NOORDHUIS"/>
    <s v="Josh"/>
    <x v="94"/>
    <x v="3"/>
    <s v="RECURVE"/>
    <s v="M"/>
    <d v="2016-03-20T00:00:00"/>
    <m/>
    <x v="4"/>
    <x v="88"/>
    <n v="0"/>
  </r>
  <r>
    <s v="NOORDHUIS"/>
    <s v="Josh"/>
    <x v="94"/>
    <x v="3"/>
    <s v="RECURVE"/>
    <s v="M"/>
    <d v="2016-04-03T00:00:00"/>
    <m/>
    <x v="4"/>
    <x v="88"/>
    <n v="0"/>
  </r>
  <r>
    <s v="NOORDHUIS"/>
    <s v="Josh"/>
    <x v="94"/>
    <x v="3"/>
    <s v="RECURVE"/>
    <s v="M"/>
    <d v="2016-04-17T00:00:00"/>
    <m/>
    <x v="4"/>
    <x v="88"/>
    <n v="0"/>
  </r>
  <r>
    <s v="NOORDHUIS"/>
    <s v="Josh"/>
    <x v="94"/>
    <x v="3"/>
    <s v="RECURVE"/>
    <s v="M"/>
    <d v="2016-05-15T00:00:00"/>
    <m/>
    <x v="4"/>
    <x v="88"/>
    <n v="0"/>
  </r>
  <r>
    <s v="NOORDHUIS"/>
    <s v="Josh"/>
    <x v="94"/>
    <x v="3"/>
    <s v="RECURVE"/>
    <s v="M"/>
    <d v="2016-06-19T00:00:00"/>
    <m/>
    <x v="4"/>
    <x v="88"/>
    <n v="0"/>
  </r>
  <r>
    <s v="NOORDHUIS"/>
    <s v="Josh"/>
    <x v="94"/>
    <x v="3"/>
    <s v="RECURVE"/>
    <s v="M"/>
    <d v="2016-07-03T00:00:00"/>
    <m/>
    <x v="4"/>
    <x v="88"/>
    <n v="0"/>
  </r>
  <r>
    <s v="NOORDHUIS"/>
    <s v="Josh"/>
    <x v="94"/>
    <x v="3"/>
    <s v="RECURVE"/>
    <s v="M"/>
    <d v="2016-07-10T00:00:00"/>
    <m/>
    <x v="4"/>
    <x v="88"/>
    <n v="0"/>
  </r>
  <r>
    <s v="NOORDHUIS"/>
    <s v="Josh"/>
    <x v="94"/>
    <x v="3"/>
    <s v="RECURVE"/>
    <s v="M"/>
    <d v="2016-08-07T00:00:00"/>
    <m/>
    <x v="4"/>
    <x v="88"/>
    <n v="0"/>
  </r>
  <r>
    <s v="NOORDHUIS"/>
    <s v="Josh"/>
    <x v="94"/>
    <x v="3"/>
    <s v="RECURVE"/>
    <s v="M"/>
    <d v="2016-08-14T00:00:00"/>
    <m/>
    <x v="4"/>
    <x v="88"/>
    <n v="0"/>
  </r>
  <r>
    <s v="NOORDHUIS"/>
    <s v="Josh"/>
    <x v="94"/>
    <x v="3"/>
    <s v="RECURVE"/>
    <s v="M"/>
    <d v="2016-08-28T00:00:00"/>
    <m/>
    <x v="4"/>
    <x v="88"/>
    <n v="0"/>
  </r>
  <r>
    <s v="NOORDHUIS"/>
    <s v="Josh"/>
    <x v="94"/>
    <x v="3"/>
    <s v="RECURVE"/>
    <s v="M"/>
    <d v="2016-09-11T00:00:00"/>
    <m/>
    <x v="4"/>
    <x v="88"/>
    <n v="0"/>
  </r>
  <r>
    <s v="NOORDHUIS"/>
    <s v="Josh"/>
    <x v="94"/>
    <x v="3"/>
    <s v="RECURVE"/>
    <s v="M"/>
    <d v="2016-09-18T00:00:00"/>
    <m/>
    <x v="4"/>
    <x v="88"/>
    <n v="0"/>
  </r>
  <r>
    <s v="NOORDHUIS"/>
    <s v="Josh"/>
    <x v="94"/>
    <x v="3"/>
    <s v="RECURVE"/>
    <s v="M"/>
    <d v="2016-10-09T00:00:00"/>
    <m/>
    <x v="4"/>
    <x v="88"/>
    <n v="0"/>
  </r>
  <r>
    <s v="NOORDHUIS"/>
    <s v="Josh"/>
    <x v="94"/>
    <x v="3"/>
    <s v="RECURVE"/>
    <s v="M"/>
    <d v="2016-10-02T00:00:00"/>
    <m/>
    <x v="4"/>
    <x v="88"/>
    <n v="0"/>
  </r>
  <r>
    <s v="NOORDHUIS"/>
    <s v="Josh"/>
    <x v="94"/>
    <x v="3"/>
    <s v="RECURVE"/>
    <s v="M"/>
    <d v="2016-10-16T00:00:00"/>
    <m/>
    <x v="4"/>
    <x v="88"/>
    <n v="0"/>
  </r>
  <r>
    <s v="NOORDHUIS"/>
    <s v="Josh"/>
    <x v="94"/>
    <x v="3"/>
    <s v="RECURVE"/>
    <s v="M"/>
    <d v="2016-10-23T00:00:00"/>
    <m/>
    <x v="4"/>
    <x v="88"/>
    <n v="0"/>
  </r>
  <r>
    <s v="NOORDHUIS"/>
    <s v="Josh"/>
    <x v="94"/>
    <x v="3"/>
    <s v="RECURVE"/>
    <s v="M"/>
    <d v="2016-10-30T00:00:00"/>
    <m/>
    <x v="4"/>
    <x v="88"/>
    <n v="0"/>
  </r>
  <r>
    <s v="NORDIS"/>
    <s v="Joshua"/>
    <x v="95"/>
    <x v="3"/>
    <s v="RECURVE"/>
    <s v="M"/>
    <d v="2016-06-19T00:00:00"/>
    <n v="76"/>
    <x v="1"/>
    <x v="114"/>
    <n v="2.6206896551724137"/>
  </r>
  <r>
    <s v="NORDIS"/>
    <s v="Joshua"/>
    <x v="95"/>
    <x v="3"/>
    <s v="RECURVE"/>
    <s v="M"/>
    <d v="2016-01-17T00:00:00"/>
    <m/>
    <x v="4"/>
    <x v="88"/>
    <n v="0"/>
  </r>
  <r>
    <s v="NORDIS"/>
    <s v="Joshua"/>
    <x v="95"/>
    <x v="3"/>
    <s v="RECURVE"/>
    <s v="M"/>
    <d v="2016-01-31T00:00:00"/>
    <m/>
    <x v="4"/>
    <x v="88"/>
    <n v="0"/>
  </r>
  <r>
    <s v="NORDIS"/>
    <s v="Joshua"/>
    <x v="95"/>
    <x v="3"/>
    <s v="RECURVE"/>
    <s v="M"/>
    <d v="2016-02-07T00:00:00"/>
    <m/>
    <x v="4"/>
    <x v="88"/>
    <n v="0"/>
  </r>
  <r>
    <s v="NORDIS"/>
    <s v="Joshua"/>
    <x v="95"/>
    <x v="3"/>
    <s v="RECURVE"/>
    <s v="M"/>
    <d v="2016-02-14T00:00:00"/>
    <m/>
    <x v="4"/>
    <x v="88"/>
    <n v="0"/>
  </r>
  <r>
    <s v="NORDIS"/>
    <s v="Joshua"/>
    <x v="95"/>
    <x v="3"/>
    <s v="RECURVE"/>
    <s v="M"/>
    <d v="2016-02-21T00:00:00"/>
    <m/>
    <x v="4"/>
    <x v="88"/>
    <n v="0"/>
  </r>
  <r>
    <s v="NORDIS"/>
    <s v="Joshua"/>
    <x v="95"/>
    <x v="3"/>
    <s v="RECURVE"/>
    <s v="M"/>
    <d v="2016-02-28T00:00:00"/>
    <m/>
    <x v="4"/>
    <x v="88"/>
    <n v="0"/>
  </r>
  <r>
    <s v="NORDIS"/>
    <s v="Joshua"/>
    <x v="95"/>
    <x v="3"/>
    <s v="RECURVE"/>
    <s v="M"/>
    <d v="2016-03-06T00:00:00"/>
    <m/>
    <x v="4"/>
    <x v="88"/>
    <n v="0"/>
  </r>
  <r>
    <s v="NORDIS"/>
    <s v="Joshua"/>
    <x v="95"/>
    <x v="3"/>
    <s v="RECURVE"/>
    <s v="M"/>
    <d v="2016-03-13T00:00:00"/>
    <m/>
    <x v="4"/>
    <x v="88"/>
    <n v="0"/>
  </r>
  <r>
    <s v="NORDIS"/>
    <s v="Joshua"/>
    <x v="95"/>
    <x v="3"/>
    <s v="RECURVE"/>
    <s v="M"/>
    <d v="2016-03-20T00:00:00"/>
    <m/>
    <x v="4"/>
    <x v="88"/>
    <n v="0"/>
  </r>
  <r>
    <s v="NORDIS"/>
    <s v="Joshua"/>
    <x v="95"/>
    <x v="3"/>
    <s v="RECURVE"/>
    <s v="M"/>
    <d v="2016-04-03T00:00:00"/>
    <m/>
    <x v="4"/>
    <x v="88"/>
    <n v="0"/>
  </r>
  <r>
    <s v="NORDIS"/>
    <s v="Joshua"/>
    <x v="95"/>
    <x v="3"/>
    <s v="RECURVE"/>
    <s v="M"/>
    <d v="2016-04-17T00:00:00"/>
    <m/>
    <x v="4"/>
    <x v="88"/>
    <n v="0"/>
  </r>
  <r>
    <s v="NORDIS"/>
    <s v="Joshua"/>
    <x v="95"/>
    <x v="3"/>
    <s v="RECURVE"/>
    <s v="M"/>
    <d v="2016-05-15T00:00:00"/>
    <m/>
    <x v="4"/>
    <x v="88"/>
    <n v="0"/>
  </r>
  <r>
    <s v="NORDIS"/>
    <s v="Joshua"/>
    <x v="95"/>
    <x v="3"/>
    <s v="RECURVE"/>
    <s v="M"/>
    <d v="2016-05-22T00:00:00"/>
    <m/>
    <x v="4"/>
    <x v="88"/>
    <n v="0"/>
  </r>
  <r>
    <s v="NORDIS"/>
    <s v="Joshua"/>
    <x v="95"/>
    <x v="3"/>
    <s v="RECURVE"/>
    <s v="M"/>
    <d v="2016-05-29T00:00:00"/>
    <m/>
    <x v="4"/>
    <x v="88"/>
    <n v="0"/>
  </r>
  <r>
    <s v="NORDIS"/>
    <s v="Joshua"/>
    <x v="95"/>
    <x v="3"/>
    <s v="RECURVE"/>
    <s v="M"/>
    <d v="2016-06-05T00:00:00"/>
    <m/>
    <x v="4"/>
    <x v="88"/>
    <n v="0"/>
  </r>
  <r>
    <s v="NORDIS"/>
    <s v="Joshua"/>
    <x v="95"/>
    <x v="3"/>
    <s v="RECURVE"/>
    <s v="M"/>
    <d v="2016-07-03T00:00:00"/>
    <m/>
    <x v="4"/>
    <x v="88"/>
    <n v="0"/>
  </r>
  <r>
    <s v="NORDIS"/>
    <s v="Joshua"/>
    <x v="95"/>
    <x v="3"/>
    <s v="RECURVE"/>
    <s v="M"/>
    <d v="2016-07-10T00:00:00"/>
    <m/>
    <x v="4"/>
    <x v="88"/>
    <n v="0"/>
  </r>
  <r>
    <s v="NORDIS"/>
    <s v="Joshua"/>
    <x v="95"/>
    <x v="3"/>
    <s v="RECURVE"/>
    <s v="M"/>
    <d v="2016-08-07T00:00:00"/>
    <m/>
    <x v="4"/>
    <x v="88"/>
    <n v="0"/>
  </r>
  <r>
    <s v="NORDIS"/>
    <s v="Joshua"/>
    <x v="95"/>
    <x v="3"/>
    <s v="RECURVE"/>
    <s v="M"/>
    <d v="2016-08-14T00:00:00"/>
    <m/>
    <x v="4"/>
    <x v="88"/>
    <n v="0"/>
  </r>
  <r>
    <s v="NORDIS"/>
    <s v="Joshua"/>
    <x v="95"/>
    <x v="3"/>
    <s v="RECURVE"/>
    <s v="M"/>
    <d v="2016-08-28T00:00:00"/>
    <m/>
    <x v="4"/>
    <x v="88"/>
    <n v="0"/>
  </r>
  <r>
    <s v="NORDIS"/>
    <s v="Joshua"/>
    <x v="95"/>
    <x v="3"/>
    <s v="RECURVE"/>
    <s v="M"/>
    <d v="2016-09-04T00:00:00"/>
    <m/>
    <x v="4"/>
    <x v="88"/>
    <n v="0"/>
  </r>
  <r>
    <s v="NORDIS"/>
    <s v="Joshua"/>
    <x v="95"/>
    <x v="3"/>
    <s v="RECURVE"/>
    <s v="M"/>
    <d v="2016-09-11T00:00:00"/>
    <m/>
    <x v="4"/>
    <x v="88"/>
    <n v="0"/>
  </r>
  <r>
    <s v="NORDIS"/>
    <s v="Joshua"/>
    <x v="95"/>
    <x v="3"/>
    <s v="RECURVE"/>
    <s v="M"/>
    <d v="2016-09-18T00:00:00"/>
    <m/>
    <x v="4"/>
    <x v="88"/>
    <n v="0"/>
  </r>
  <r>
    <s v="NORDIS"/>
    <s v="Joshua"/>
    <x v="95"/>
    <x v="3"/>
    <s v="RECURVE"/>
    <s v="M"/>
    <d v="2016-10-09T00:00:00"/>
    <m/>
    <x v="4"/>
    <x v="88"/>
    <n v="0"/>
  </r>
  <r>
    <s v="NORDIS"/>
    <s v="Joshua"/>
    <x v="95"/>
    <x v="3"/>
    <s v="RECURVE"/>
    <s v="M"/>
    <d v="2016-10-02T00:00:00"/>
    <m/>
    <x v="4"/>
    <x v="88"/>
    <n v="0"/>
  </r>
  <r>
    <s v="NORDIS"/>
    <s v="Joshua"/>
    <x v="95"/>
    <x v="3"/>
    <s v="RECURVE"/>
    <s v="M"/>
    <d v="2016-10-16T00:00:00"/>
    <m/>
    <x v="4"/>
    <x v="88"/>
    <n v="0"/>
  </r>
  <r>
    <s v="NORDIS"/>
    <s v="Joshua"/>
    <x v="95"/>
    <x v="3"/>
    <s v="RECURVE"/>
    <s v="M"/>
    <d v="2016-10-23T00:00:00"/>
    <m/>
    <x v="4"/>
    <x v="88"/>
    <n v="0"/>
  </r>
  <r>
    <s v="NORDIS"/>
    <s v="Joshua"/>
    <x v="95"/>
    <x v="3"/>
    <s v="RECURVE"/>
    <s v="M"/>
    <d v="2016-10-30T00:00:00"/>
    <m/>
    <x v="4"/>
    <x v="88"/>
    <n v="0"/>
  </r>
  <r>
    <s v="OAKFORD"/>
    <s v="Richie"/>
    <x v="96"/>
    <x v="0"/>
    <s v="COMP SIGHT"/>
    <s v="M"/>
    <d v="2016-04-03T00:00:00"/>
    <n v="190"/>
    <x v="0"/>
    <x v="115"/>
    <n v="53.344827586206897"/>
  </r>
  <r>
    <s v="OAKFORD"/>
    <s v="Richie"/>
    <x v="96"/>
    <x v="0"/>
    <s v="COMP SIGHT"/>
    <s v="M"/>
    <d v="2016-03-13T00:00:00"/>
    <n v="167"/>
    <x v="0"/>
    <x v="115"/>
    <n v="53.344827586206897"/>
  </r>
  <r>
    <s v="OAKFORD"/>
    <s v="Richie"/>
    <x v="96"/>
    <x v="0"/>
    <s v="COMP SIGHT"/>
    <s v="M"/>
    <d v="2016-06-19T00:00:00"/>
    <n v="164"/>
    <x v="0"/>
    <x v="115"/>
    <n v="53.344827586206897"/>
  </r>
  <r>
    <s v="OAKFORD"/>
    <s v="Richie"/>
    <x v="96"/>
    <x v="0"/>
    <s v="COMP SIGHT"/>
    <s v="M"/>
    <d v="2016-02-14T00:00:00"/>
    <n v="162"/>
    <x v="0"/>
    <x v="115"/>
    <n v="53.344827586206897"/>
  </r>
  <r>
    <s v="OAKFORD"/>
    <s v="Richie"/>
    <x v="96"/>
    <x v="0"/>
    <s v="COMP SIGHT"/>
    <s v="M"/>
    <d v="2016-08-07T00:00:00"/>
    <n v="162"/>
    <x v="0"/>
    <x v="115"/>
    <n v="53.344827586206897"/>
  </r>
  <r>
    <s v="OAKFORD"/>
    <s v="Richie"/>
    <x v="96"/>
    <x v="0"/>
    <s v="COMP SIGHT"/>
    <s v="M"/>
    <d v="2016-10-09T00:00:00"/>
    <n v="159"/>
    <x v="0"/>
    <x v="115"/>
    <n v="53.344827586206897"/>
  </r>
  <r>
    <s v="OAKFORD"/>
    <s v="Richie"/>
    <x v="96"/>
    <x v="0"/>
    <s v="COMP SIGHT"/>
    <s v="M"/>
    <d v="2016-10-30T00:00:00"/>
    <n v="146"/>
    <x v="0"/>
    <x v="115"/>
    <n v="53.344827586206897"/>
  </r>
  <r>
    <s v="OAKFORD"/>
    <s v="Richie"/>
    <x v="96"/>
    <x v="0"/>
    <s v="COMP SIGHT"/>
    <s v="M"/>
    <d v="2016-09-11T00:00:00"/>
    <n v="136"/>
    <x v="0"/>
    <x v="115"/>
    <n v="53.344827586206897"/>
  </r>
  <r>
    <s v="OAKFORD"/>
    <s v="Richie"/>
    <x v="96"/>
    <x v="0"/>
    <s v="COMP SIGHT"/>
    <s v="M"/>
    <d v="2016-02-28T00:00:00"/>
    <n v="131"/>
    <x v="0"/>
    <x v="115"/>
    <n v="53.344827586206897"/>
  </r>
  <r>
    <s v="OAKFORD"/>
    <s v="Richie"/>
    <x v="96"/>
    <x v="0"/>
    <s v="COMP SIGHT"/>
    <s v="M"/>
    <d v="2016-03-20T00:00:00"/>
    <n v="130"/>
    <x v="0"/>
    <x v="115"/>
    <n v="53.344827586206897"/>
  </r>
  <r>
    <s v="OAKFORD"/>
    <s v="Richie"/>
    <x v="96"/>
    <x v="0"/>
    <s v="COMP SIGHT"/>
    <s v="M"/>
    <d v="2016-07-03T00:00:00"/>
    <n v="83"/>
    <x v="1"/>
    <x v="116"/>
    <n v="2.8620689655172415"/>
  </r>
  <r>
    <s v="OAKFORD"/>
    <s v="Richie"/>
    <x v="96"/>
    <x v="0"/>
    <s v="COMP SIGHT"/>
    <s v="M"/>
    <d v="2016-01-17T00:00:00"/>
    <m/>
    <x v="4"/>
    <x v="88"/>
    <n v="0"/>
  </r>
  <r>
    <s v="OAKFORD"/>
    <s v="Richie"/>
    <x v="96"/>
    <x v="0"/>
    <s v="COMP SIGHT"/>
    <s v="M"/>
    <d v="2016-01-31T00:00:00"/>
    <m/>
    <x v="4"/>
    <x v="88"/>
    <n v="0"/>
  </r>
  <r>
    <s v="OAKFORD"/>
    <s v="Richie"/>
    <x v="96"/>
    <x v="0"/>
    <s v="COMP SIGHT"/>
    <s v="M"/>
    <d v="2016-02-07T00:00:00"/>
    <m/>
    <x v="4"/>
    <x v="88"/>
    <n v="0"/>
  </r>
  <r>
    <s v="OAKFORD"/>
    <s v="Richie"/>
    <x v="96"/>
    <x v="0"/>
    <s v="COMP SIGHT"/>
    <s v="M"/>
    <d v="2016-02-21T00:00:00"/>
    <m/>
    <x v="4"/>
    <x v="88"/>
    <n v="0"/>
  </r>
  <r>
    <s v="OAKFORD"/>
    <s v="Richie"/>
    <x v="96"/>
    <x v="0"/>
    <s v="COMP SIGHT"/>
    <s v="M"/>
    <d v="2016-03-06T00:00:00"/>
    <m/>
    <x v="4"/>
    <x v="88"/>
    <n v="0"/>
  </r>
  <r>
    <s v="OAKFORD"/>
    <s v="Richie"/>
    <x v="96"/>
    <x v="0"/>
    <s v="COMP SIGHT"/>
    <s v="M"/>
    <d v="2016-04-17T00:00:00"/>
    <m/>
    <x v="4"/>
    <x v="88"/>
    <n v="0"/>
  </r>
  <r>
    <s v="OAKFORD"/>
    <s v="Richie"/>
    <x v="96"/>
    <x v="0"/>
    <s v="COMP SIGHT"/>
    <s v="M"/>
    <d v="2016-05-15T00:00:00"/>
    <m/>
    <x v="4"/>
    <x v="88"/>
    <n v="0"/>
  </r>
  <r>
    <s v="OAKFORD"/>
    <s v="Richie"/>
    <x v="96"/>
    <x v="0"/>
    <s v="COMP SIGHT"/>
    <s v="M"/>
    <d v="2016-05-22T00:00:00"/>
    <m/>
    <x v="4"/>
    <x v="88"/>
    <n v="0"/>
  </r>
  <r>
    <s v="OAKFORD"/>
    <s v="Richie"/>
    <x v="96"/>
    <x v="0"/>
    <s v="COMP SIGHT"/>
    <s v="M"/>
    <d v="2016-05-29T00:00:00"/>
    <m/>
    <x v="4"/>
    <x v="88"/>
    <n v="0"/>
  </r>
  <r>
    <s v="OAKFORD"/>
    <s v="Richie"/>
    <x v="96"/>
    <x v="0"/>
    <s v="COMP SIGHT"/>
    <s v="M"/>
    <d v="2016-06-05T00:00:00"/>
    <m/>
    <x v="4"/>
    <x v="88"/>
    <n v="0"/>
  </r>
  <r>
    <s v="OAKFORD"/>
    <s v="Richie"/>
    <x v="96"/>
    <x v="0"/>
    <s v="COMP SIGHT"/>
    <s v="M"/>
    <d v="2016-07-10T00:00:00"/>
    <m/>
    <x v="4"/>
    <x v="88"/>
    <n v="0"/>
  </r>
  <r>
    <s v="OAKFORD"/>
    <s v="Richie"/>
    <x v="96"/>
    <x v="0"/>
    <s v="COMP SIGHT"/>
    <s v="M"/>
    <d v="2016-08-14T00:00:00"/>
    <m/>
    <x v="4"/>
    <x v="88"/>
    <n v="0"/>
  </r>
  <r>
    <s v="OAKFORD"/>
    <s v="Richie"/>
    <x v="96"/>
    <x v="0"/>
    <s v="COMP SIGHT"/>
    <s v="M"/>
    <d v="2016-08-28T00:00:00"/>
    <m/>
    <x v="4"/>
    <x v="88"/>
    <n v="0"/>
  </r>
  <r>
    <s v="OAKFORD"/>
    <s v="Richie"/>
    <x v="96"/>
    <x v="0"/>
    <s v="COMP SIGHT"/>
    <s v="M"/>
    <d v="2016-09-04T00:00:00"/>
    <m/>
    <x v="4"/>
    <x v="88"/>
    <n v="0"/>
  </r>
  <r>
    <s v="OAKFORD"/>
    <s v="Richie"/>
    <x v="96"/>
    <x v="0"/>
    <s v="COMP SIGHT"/>
    <s v="M"/>
    <d v="2016-09-18T00:00:00"/>
    <m/>
    <x v="4"/>
    <x v="88"/>
    <n v="0"/>
  </r>
  <r>
    <s v="OAKFORD"/>
    <s v="Richie"/>
    <x v="96"/>
    <x v="0"/>
    <s v="COMP SIGHT"/>
    <s v="M"/>
    <d v="2016-10-02T00:00:00"/>
    <m/>
    <x v="4"/>
    <x v="88"/>
    <n v="0"/>
  </r>
  <r>
    <s v="OAKFORD"/>
    <s v="Richie"/>
    <x v="96"/>
    <x v="0"/>
    <s v="COMP SIGHT"/>
    <s v="M"/>
    <d v="2016-10-16T00:00:00"/>
    <m/>
    <x v="4"/>
    <x v="88"/>
    <n v="0"/>
  </r>
  <r>
    <s v="OAKFORD"/>
    <s v="Richie"/>
    <x v="96"/>
    <x v="0"/>
    <s v="COMP SIGHT"/>
    <s v="M"/>
    <d v="2016-10-23T00:00:00"/>
    <m/>
    <x v="4"/>
    <x v="88"/>
    <n v="0"/>
  </r>
  <r>
    <s v="O'CONNOR"/>
    <s v="Gary"/>
    <x v="97"/>
    <x v="0"/>
    <s v="COMP SIGHT"/>
    <s v="M"/>
    <d v="2016-10-30T00:00:00"/>
    <n v="172"/>
    <x v="0"/>
    <x v="117"/>
    <n v="110.34482758620689"/>
  </r>
  <r>
    <s v="O'CONNOR"/>
    <s v="Gary"/>
    <x v="97"/>
    <x v="0"/>
    <s v="COMP SIGHT"/>
    <s v="M"/>
    <d v="2016-05-22T00:00:00"/>
    <n v="169"/>
    <x v="0"/>
    <x v="117"/>
    <n v="110.34482758620689"/>
  </r>
  <r>
    <s v="O'CONNOR"/>
    <s v="Gary"/>
    <x v="97"/>
    <x v="0"/>
    <s v="COMP SIGHT"/>
    <s v="M"/>
    <d v="2016-01-31T00:00:00"/>
    <n v="167"/>
    <x v="0"/>
    <x v="117"/>
    <n v="110.34482758620689"/>
  </r>
  <r>
    <s v="O'CONNOR"/>
    <s v="Gary"/>
    <x v="97"/>
    <x v="0"/>
    <s v="COMP SIGHT"/>
    <s v="M"/>
    <d v="2016-09-04T00:00:00"/>
    <n v="165"/>
    <x v="0"/>
    <x v="117"/>
    <n v="110.34482758620689"/>
  </r>
  <r>
    <s v="O'CONNOR"/>
    <s v="Gary"/>
    <x v="97"/>
    <x v="0"/>
    <s v="COMP SIGHT"/>
    <s v="M"/>
    <d v="2016-02-14T00:00:00"/>
    <n v="161"/>
    <x v="0"/>
    <x v="117"/>
    <n v="110.34482758620689"/>
  </r>
  <r>
    <s v="O'CONNOR"/>
    <s v="Gary"/>
    <x v="97"/>
    <x v="0"/>
    <s v="COMP SIGHT"/>
    <s v="M"/>
    <d v="2016-04-03T00:00:00"/>
    <n v="160"/>
    <x v="0"/>
    <x v="117"/>
    <n v="110.34482758620689"/>
  </r>
  <r>
    <s v="O'CONNOR"/>
    <s v="Gary"/>
    <x v="97"/>
    <x v="0"/>
    <s v="COMP SIGHT"/>
    <s v="M"/>
    <d v="2016-10-16T00:00:00"/>
    <n v="160"/>
    <x v="0"/>
    <x v="117"/>
    <n v="110.34482758620689"/>
  </r>
  <r>
    <s v="O'CONNOR"/>
    <s v="Gary"/>
    <x v="97"/>
    <x v="0"/>
    <s v="COMP SIGHT"/>
    <s v="M"/>
    <d v="2016-06-05T00:00:00"/>
    <n v="159"/>
    <x v="0"/>
    <x v="117"/>
    <n v="110.34482758620689"/>
  </r>
  <r>
    <s v="O'CONNOR"/>
    <s v="Gary"/>
    <x v="97"/>
    <x v="0"/>
    <s v="COMP SIGHT"/>
    <s v="M"/>
    <d v="2016-02-21T00:00:00"/>
    <n v="158"/>
    <x v="0"/>
    <x v="117"/>
    <n v="110.34482758620689"/>
  </r>
  <r>
    <s v="O'CONNOR"/>
    <s v="Gary"/>
    <x v="97"/>
    <x v="0"/>
    <s v="COMP SIGHT"/>
    <s v="M"/>
    <d v="2016-05-15T00:00:00"/>
    <n v="152"/>
    <x v="0"/>
    <x v="117"/>
    <n v="110.34482758620689"/>
  </r>
  <r>
    <s v="O'CONNOR"/>
    <s v="Gary"/>
    <x v="97"/>
    <x v="0"/>
    <s v="COMP SIGHT"/>
    <s v="M"/>
    <d v="2016-07-10T00:00:00"/>
    <n v="150"/>
    <x v="0"/>
    <x v="117"/>
    <n v="110.34482758620689"/>
  </r>
  <r>
    <s v="O'CONNOR"/>
    <s v="Gary"/>
    <x v="97"/>
    <x v="0"/>
    <s v="COMP SIGHT"/>
    <s v="M"/>
    <d v="2016-08-14T00:00:00"/>
    <n v="141"/>
    <x v="0"/>
    <x v="117"/>
    <n v="110.34482758620689"/>
  </r>
  <r>
    <s v="O'CONNOR"/>
    <s v="Gary"/>
    <x v="97"/>
    <x v="0"/>
    <s v="COMP SIGHT"/>
    <s v="M"/>
    <d v="2016-06-19T00:00:00"/>
    <n v="140"/>
    <x v="0"/>
    <x v="117"/>
    <n v="110.34482758620689"/>
  </r>
  <r>
    <s v="O'CONNOR"/>
    <s v="Gary"/>
    <x v="97"/>
    <x v="0"/>
    <s v="COMP SIGHT"/>
    <s v="M"/>
    <d v="2016-03-20T00:00:00"/>
    <n v="138"/>
    <x v="0"/>
    <x v="117"/>
    <n v="110.34482758620689"/>
  </r>
  <r>
    <s v="O'CONNOR"/>
    <s v="Gary"/>
    <x v="97"/>
    <x v="0"/>
    <s v="COMP SIGHT"/>
    <s v="M"/>
    <d v="2016-03-13T00:00:00"/>
    <n v="137"/>
    <x v="0"/>
    <x v="117"/>
    <n v="110.34482758620689"/>
  </r>
  <r>
    <s v="O'CONNOR"/>
    <s v="Gary"/>
    <x v="97"/>
    <x v="0"/>
    <s v="COMP SIGHT"/>
    <s v="M"/>
    <d v="2016-02-28T00:00:00"/>
    <n v="136"/>
    <x v="0"/>
    <x v="117"/>
    <n v="110.34482758620689"/>
  </r>
  <r>
    <s v="O'CONNOR"/>
    <s v="Gary"/>
    <x v="97"/>
    <x v="0"/>
    <s v="COMP SIGHT"/>
    <s v="M"/>
    <d v="2016-01-17T00:00:00"/>
    <n v="132"/>
    <x v="0"/>
    <x v="117"/>
    <n v="110.34482758620689"/>
  </r>
  <r>
    <s v="O'CONNOR"/>
    <s v="Gary"/>
    <x v="97"/>
    <x v="0"/>
    <s v="COMP SIGHT"/>
    <s v="M"/>
    <d v="2016-08-07T00:00:00"/>
    <n v="130"/>
    <x v="0"/>
    <x v="117"/>
    <n v="110.34482758620689"/>
  </r>
  <r>
    <s v="O'CONNOR"/>
    <s v="Gary"/>
    <x v="97"/>
    <x v="0"/>
    <s v="COMP SIGHT"/>
    <s v="M"/>
    <d v="2016-05-29T00:00:00"/>
    <n v="126"/>
    <x v="0"/>
    <x v="117"/>
    <n v="110.34482758620689"/>
  </r>
  <r>
    <s v="O'CONNOR"/>
    <s v="Gary"/>
    <x v="97"/>
    <x v="0"/>
    <s v="COMP SIGHT"/>
    <s v="M"/>
    <d v="2016-10-23T00:00:00"/>
    <n v="124"/>
    <x v="0"/>
    <x v="117"/>
    <n v="110.34482758620689"/>
  </r>
  <r>
    <s v="O'CONNOR"/>
    <s v="Gary"/>
    <x v="97"/>
    <x v="0"/>
    <s v="COMP SIGHT"/>
    <s v="M"/>
    <d v="2016-09-11T00:00:00"/>
    <n v="119"/>
    <x v="0"/>
    <x v="117"/>
    <n v="110.34482758620689"/>
  </r>
  <r>
    <s v="O'CONNOR"/>
    <s v="Gary"/>
    <x v="97"/>
    <x v="0"/>
    <s v="COMP SIGHT"/>
    <s v="M"/>
    <d v="2016-08-28T00:00:00"/>
    <n v="104"/>
    <x v="0"/>
    <x v="117"/>
    <n v="110.34482758620689"/>
  </r>
  <r>
    <s v="O'CONNOR"/>
    <s v="Gary"/>
    <x v="97"/>
    <x v="0"/>
    <s v="COMP SIGHT"/>
    <s v="M"/>
    <d v="2016-02-07T00:00:00"/>
    <m/>
    <x v="4"/>
    <x v="88"/>
    <n v="0"/>
  </r>
  <r>
    <s v="O'CONNOR"/>
    <s v="Gary"/>
    <x v="97"/>
    <x v="0"/>
    <s v="COMP SIGHT"/>
    <s v="M"/>
    <d v="2016-03-06T00:00:00"/>
    <m/>
    <x v="4"/>
    <x v="88"/>
    <n v="0"/>
  </r>
  <r>
    <s v="O'CONNOR"/>
    <s v="Gary"/>
    <x v="97"/>
    <x v="0"/>
    <s v="COMP SIGHT"/>
    <s v="M"/>
    <d v="2016-04-17T00:00:00"/>
    <m/>
    <x v="4"/>
    <x v="88"/>
    <n v="0"/>
  </r>
  <r>
    <s v="O'CONNOR"/>
    <s v="Gary"/>
    <x v="97"/>
    <x v="0"/>
    <s v="COMP SIGHT"/>
    <s v="M"/>
    <d v="2016-07-03T00:00:00"/>
    <m/>
    <x v="4"/>
    <x v="88"/>
    <n v="0"/>
  </r>
  <r>
    <s v="O'CONNOR"/>
    <s v="Gary"/>
    <x v="97"/>
    <x v="0"/>
    <s v="COMP SIGHT"/>
    <s v="M"/>
    <d v="2016-09-18T00:00:00"/>
    <m/>
    <x v="4"/>
    <x v="88"/>
    <n v="0"/>
  </r>
  <r>
    <s v="O'CONNOR"/>
    <s v="Gary"/>
    <x v="97"/>
    <x v="0"/>
    <s v="COMP SIGHT"/>
    <s v="M"/>
    <d v="2016-10-09T00:00:00"/>
    <m/>
    <x v="4"/>
    <x v="88"/>
    <n v="0"/>
  </r>
  <r>
    <s v="O'CONNOR"/>
    <s v="Gary"/>
    <x v="97"/>
    <x v="0"/>
    <s v="COMP SIGHT"/>
    <s v="M"/>
    <d v="2016-10-02T00:00:00"/>
    <m/>
    <x v="4"/>
    <x v="88"/>
    <n v="0"/>
  </r>
  <r>
    <s v="OVEREND"/>
    <s v="Brodie"/>
    <x v="98"/>
    <x v="2"/>
    <s v="RECURVE"/>
    <s v="M"/>
    <d v="2016-01-17T00:00:00"/>
    <n v="18"/>
    <x v="0"/>
    <x v="118"/>
    <n v="0.62068965517241381"/>
  </r>
  <r>
    <s v="OVEREND"/>
    <s v="Brodie"/>
    <x v="98"/>
    <x v="2"/>
    <s v="RECURVE"/>
    <s v="M"/>
    <d v="2016-06-19T00:00:00"/>
    <n v="56"/>
    <x v="1"/>
    <x v="119"/>
    <n v="5.6551724137931032"/>
  </r>
  <r>
    <s v="OVEREND"/>
    <s v="Brodie"/>
    <x v="98"/>
    <x v="2"/>
    <s v="RECURVE"/>
    <s v="M"/>
    <d v="2016-03-13T00:00:00"/>
    <n v="35"/>
    <x v="1"/>
    <x v="119"/>
    <n v="5.6551724137931032"/>
  </r>
  <r>
    <s v="OVEREND"/>
    <s v="Brodie"/>
    <x v="98"/>
    <x v="2"/>
    <s v="RECURVE"/>
    <s v="M"/>
    <d v="2016-02-14T00:00:00"/>
    <n v="30"/>
    <x v="1"/>
    <x v="119"/>
    <n v="5.6551724137931032"/>
  </r>
  <r>
    <s v="OVEREND"/>
    <s v="Brodie"/>
    <x v="98"/>
    <x v="2"/>
    <s v="RECURVE"/>
    <s v="M"/>
    <d v="2016-06-05T00:00:00"/>
    <n v="25"/>
    <x v="1"/>
    <x v="119"/>
    <n v="5.6551724137931032"/>
  </r>
  <r>
    <s v="OVEREND"/>
    <s v="Brodie"/>
    <x v="98"/>
    <x v="2"/>
    <s v="RECURVE"/>
    <s v="M"/>
    <d v="2016-02-28T00:00:00"/>
    <n v="18"/>
    <x v="1"/>
    <x v="119"/>
    <n v="5.6551724137931032"/>
  </r>
  <r>
    <s v="OVEREND"/>
    <s v="Brodie"/>
    <x v="98"/>
    <x v="2"/>
    <s v="RECURVE"/>
    <s v="M"/>
    <d v="2016-01-31T00:00:00"/>
    <m/>
    <x v="4"/>
    <x v="88"/>
    <n v="0"/>
  </r>
  <r>
    <s v="OVEREND"/>
    <s v="Brodie"/>
    <x v="98"/>
    <x v="2"/>
    <s v="RECURVE"/>
    <s v="M"/>
    <d v="2016-02-07T00:00:00"/>
    <m/>
    <x v="4"/>
    <x v="88"/>
    <n v="0"/>
  </r>
  <r>
    <s v="OVEREND"/>
    <s v="Brodie"/>
    <x v="98"/>
    <x v="2"/>
    <s v="RECURVE"/>
    <s v="M"/>
    <d v="2016-02-21T00:00:00"/>
    <m/>
    <x v="4"/>
    <x v="88"/>
    <n v="0"/>
  </r>
  <r>
    <s v="OVEREND"/>
    <s v="Brodie"/>
    <x v="98"/>
    <x v="2"/>
    <s v="RECURVE"/>
    <s v="M"/>
    <d v="2016-03-06T00:00:00"/>
    <m/>
    <x v="4"/>
    <x v="88"/>
    <n v="0"/>
  </r>
  <r>
    <s v="OVEREND"/>
    <s v="Brodie"/>
    <x v="98"/>
    <x v="2"/>
    <s v="RECURVE"/>
    <s v="M"/>
    <d v="2016-03-20T00:00:00"/>
    <m/>
    <x v="4"/>
    <x v="88"/>
    <n v="0"/>
  </r>
  <r>
    <s v="OVEREND"/>
    <s v="Brodie"/>
    <x v="98"/>
    <x v="2"/>
    <s v="RECURVE"/>
    <s v="M"/>
    <d v="2016-04-03T00:00:00"/>
    <m/>
    <x v="4"/>
    <x v="88"/>
    <n v="0"/>
  </r>
  <r>
    <s v="OVEREND"/>
    <s v="Brodie"/>
    <x v="98"/>
    <x v="2"/>
    <s v="RECURVE"/>
    <s v="M"/>
    <d v="2016-04-17T00:00:00"/>
    <m/>
    <x v="4"/>
    <x v="88"/>
    <n v="0"/>
  </r>
  <r>
    <s v="OVEREND"/>
    <s v="Brodie"/>
    <x v="98"/>
    <x v="2"/>
    <s v="RECURVE"/>
    <s v="M"/>
    <d v="2016-05-15T00:00:00"/>
    <m/>
    <x v="4"/>
    <x v="88"/>
    <n v="0"/>
  </r>
  <r>
    <s v="OVEREND"/>
    <s v="Brodie"/>
    <x v="98"/>
    <x v="2"/>
    <s v="RECURVE"/>
    <s v="M"/>
    <d v="2016-05-22T00:00:00"/>
    <m/>
    <x v="4"/>
    <x v="88"/>
    <n v="0"/>
  </r>
  <r>
    <s v="OVEREND"/>
    <s v="Brodie"/>
    <x v="98"/>
    <x v="2"/>
    <s v="RECURVE"/>
    <s v="M"/>
    <d v="2016-05-29T00:00:00"/>
    <m/>
    <x v="4"/>
    <x v="88"/>
    <n v="0"/>
  </r>
  <r>
    <s v="OVEREND"/>
    <s v="Brodie"/>
    <x v="98"/>
    <x v="2"/>
    <s v="RECURVE"/>
    <s v="M"/>
    <d v="2016-07-03T00:00:00"/>
    <m/>
    <x v="4"/>
    <x v="88"/>
    <n v="0"/>
  </r>
  <r>
    <s v="OVEREND"/>
    <s v="Brodie"/>
    <x v="98"/>
    <x v="2"/>
    <s v="RECURVE"/>
    <s v="M"/>
    <d v="2016-07-10T00:00:00"/>
    <m/>
    <x v="4"/>
    <x v="88"/>
    <n v="0"/>
  </r>
  <r>
    <s v="OVEREND"/>
    <s v="Brodie"/>
    <x v="98"/>
    <x v="2"/>
    <s v="RECURVE"/>
    <s v="M"/>
    <d v="2016-08-07T00:00:00"/>
    <m/>
    <x v="4"/>
    <x v="88"/>
    <n v="0"/>
  </r>
  <r>
    <s v="OVEREND"/>
    <s v="Brodie"/>
    <x v="98"/>
    <x v="2"/>
    <s v="RECURVE"/>
    <s v="M"/>
    <d v="2016-08-14T00:00:00"/>
    <m/>
    <x v="4"/>
    <x v="88"/>
    <n v="0"/>
  </r>
  <r>
    <s v="OVEREND"/>
    <s v="Brodie"/>
    <x v="98"/>
    <x v="2"/>
    <s v="RECURVE"/>
    <s v="M"/>
    <d v="2016-08-28T00:00:00"/>
    <m/>
    <x v="4"/>
    <x v="88"/>
    <n v="0"/>
  </r>
  <r>
    <s v="OVEREND"/>
    <s v="Brodie"/>
    <x v="98"/>
    <x v="2"/>
    <s v="RECURVE"/>
    <s v="M"/>
    <d v="2016-09-04T00:00:00"/>
    <m/>
    <x v="4"/>
    <x v="88"/>
    <n v="0"/>
  </r>
  <r>
    <s v="OVEREND"/>
    <s v="Brodie"/>
    <x v="98"/>
    <x v="2"/>
    <s v="RECURVE"/>
    <s v="M"/>
    <d v="2016-09-11T00:00:00"/>
    <m/>
    <x v="4"/>
    <x v="88"/>
    <n v="0"/>
  </r>
  <r>
    <s v="OVEREND"/>
    <s v="Brodie"/>
    <x v="98"/>
    <x v="2"/>
    <s v="RECURVE"/>
    <s v="M"/>
    <d v="2016-09-18T00:00:00"/>
    <m/>
    <x v="4"/>
    <x v="88"/>
    <n v="0"/>
  </r>
  <r>
    <s v="OVEREND"/>
    <s v="Brodie"/>
    <x v="98"/>
    <x v="2"/>
    <s v="RECURVE"/>
    <s v="M"/>
    <d v="2016-10-09T00:00:00"/>
    <m/>
    <x v="4"/>
    <x v="88"/>
    <n v="0"/>
  </r>
  <r>
    <s v="OVEREND"/>
    <s v="Brodie"/>
    <x v="98"/>
    <x v="2"/>
    <s v="RECURVE"/>
    <s v="M"/>
    <d v="2016-10-02T00:00:00"/>
    <m/>
    <x v="4"/>
    <x v="88"/>
    <n v="0"/>
  </r>
  <r>
    <s v="OVEREND"/>
    <s v="Brodie"/>
    <x v="98"/>
    <x v="2"/>
    <s v="RECURVE"/>
    <s v="M"/>
    <d v="2016-10-16T00:00:00"/>
    <m/>
    <x v="4"/>
    <x v="88"/>
    <n v="0"/>
  </r>
  <r>
    <s v="OVEREND"/>
    <s v="Brodie"/>
    <x v="98"/>
    <x v="2"/>
    <s v="RECURVE"/>
    <s v="M"/>
    <d v="2016-10-23T00:00:00"/>
    <m/>
    <x v="4"/>
    <x v="88"/>
    <n v="0"/>
  </r>
  <r>
    <s v="OVEREND"/>
    <s v="Brodie"/>
    <x v="98"/>
    <x v="2"/>
    <s v="RECURVE"/>
    <s v="M"/>
    <d v="2016-10-30T00:00:00"/>
    <m/>
    <x v="4"/>
    <x v="88"/>
    <n v="0"/>
  </r>
  <r>
    <s v="OVEREND"/>
    <s v="Keeley"/>
    <x v="99"/>
    <x v="2"/>
    <s v="RECURVE"/>
    <s v="F"/>
    <d v="2016-01-17T00:00:00"/>
    <n v="33"/>
    <x v="0"/>
    <x v="120"/>
    <n v="1.1379310344827587"/>
  </r>
  <r>
    <s v="OVEREND"/>
    <s v="Keeley"/>
    <x v="99"/>
    <x v="2"/>
    <s v="RECURVE"/>
    <s v="F"/>
    <d v="2016-05-22T00:00:00"/>
    <n v="46"/>
    <x v="1"/>
    <x v="121"/>
    <n v="3.9655172413793105"/>
  </r>
  <r>
    <s v="OVEREND"/>
    <s v="Keeley"/>
    <x v="99"/>
    <x v="2"/>
    <s v="RECURVE"/>
    <s v="F"/>
    <d v="2016-02-21T00:00:00"/>
    <n v="33"/>
    <x v="1"/>
    <x v="121"/>
    <n v="3.9655172413793105"/>
  </r>
  <r>
    <s v="OVEREND"/>
    <s v="Keeley"/>
    <x v="99"/>
    <x v="2"/>
    <s v="RECURVE"/>
    <s v="F"/>
    <d v="2016-03-13T00:00:00"/>
    <n v="16"/>
    <x v="1"/>
    <x v="121"/>
    <n v="3.9655172413793105"/>
  </r>
  <r>
    <s v="OVEREND"/>
    <s v="Keeley"/>
    <x v="99"/>
    <x v="2"/>
    <s v="RECURVE"/>
    <s v="F"/>
    <d v="2016-02-14T00:00:00"/>
    <n v="10"/>
    <x v="1"/>
    <x v="121"/>
    <n v="3.9655172413793105"/>
  </r>
  <r>
    <s v="OVEREND"/>
    <s v="Keeley"/>
    <x v="99"/>
    <x v="2"/>
    <s v="RECURVE"/>
    <s v="F"/>
    <d v="2016-02-28T00:00:00"/>
    <n v="10"/>
    <x v="1"/>
    <x v="121"/>
    <n v="3.9655172413793105"/>
  </r>
  <r>
    <s v="OVEREND"/>
    <s v="Keeley"/>
    <x v="99"/>
    <x v="2"/>
    <s v="RECURVE"/>
    <s v="F"/>
    <d v="2016-01-31T00:00:00"/>
    <m/>
    <x v="4"/>
    <x v="88"/>
    <n v="0"/>
  </r>
  <r>
    <s v="OVEREND"/>
    <s v="Keeley"/>
    <x v="99"/>
    <x v="2"/>
    <s v="RECURVE"/>
    <s v="F"/>
    <d v="2016-02-07T00:00:00"/>
    <m/>
    <x v="4"/>
    <x v="88"/>
    <n v="0"/>
  </r>
  <r>
    <s v="OVEREND"/>
    <s v="Keeley"/>
    <x v="99"/>
    <x v="2"/>
    <s v="RECURVE"/>
    <s v="F"/>
    <d v="2016-03-06T00:00:00"/>
    <m/>
    <x v="4"/>
    <x v="88"/>
    <n v="0"/>
  </r>
  <r>
    <s v="OVEREND"/>
    <s v="Keeley"/>
    <x v="99"/>
    <x v="2"/>
    <s v="RECURVE"/>
    <s v="F"/>
    <d v="2016-03-20T00:00:00"/>
    <m/>
    <x v="4"/>
    <x v="88"/>
    <n v="0"/>
  </r>
  <r>
    <s v="OVEREND"/>
    <s v="Keeley"/>
    <x v="99"/>
    <x v="2"/>
    <s v="RECURVE"/>
    <s v="F"/>
    <d v="2016-04-03T00:00:00"/>
    <m/>
    <x v="4"/>
    <x v="88"/>
    <n v="0"/>
  </r>
  <r>
    <s v="OVEREND"/>
    <s v="Keeley"/>
    <x v="99"/>
    <x v="2"/>
    <s v="RECURVE"/>
    <s v="F"/>
    <d v="2016-04-17T00:00:00"/>
    <m/>
    <x v="4"/>
    <x v="88"/>
    <n v="0"/>
  </r>
  <r>
    <s v="OVEREND"/>
    <s v="Keeley"/>
    <x v="99"/>
    <x v="2"/>
    <s v="RECURVE"/>
    <s v="F"/>
    <d v="2016-05-15T00:00:00"/>
    <m/>
    <x v="4"/>
    <x v="88"/>
    <n v="0"/>
  </r>
  <r>
    <s v="OVEREND"/>
    <s v="Keeley"/>
    <x v="99"/>
    <x v="2"/>
    <s v="RECURVE"/>
    <s v="F"/>
    <d v="2016-05-29T00:00:00"/>
    <m/>
    <x v="4"/>
    <x v="88"/>
    <n v="0"/>
  </r>
  <r>
    <s v="OVEREND"/>
    <s v="Keeley"/>
    <x v="99"/>
    <x v="2"/>
    <s v="RECURVE"/>
    <s v="F"/>
    <d v="2016-06-05T00:00:00"/>
    <m/>
    <x v="4"/>
    <x v="88"/>
    <n v="0"/>
  </r>
  <r>
    <s v="OVEREND"/>
    <s v="Keeley"/>
    <x v="99"/>
    <x v="2"/>
    <s v="RECURVE"/>
    <s v="F"/>
    <d v="2016-06-19T00:00:00"/>
    <m/>
    <x v="4"/>
    <x v="88"/>
    <n v="0"/>
  </r>
  <r>
    <s v="OVEREND"/>
    <s v="Keeley"/>
    <x v="99"/>
    <x v="2"/>
    <s v="RECURVE"/>
    <s v="F"/>
    <d v="2016-07-03T00:00:00"/>
    <m/>
    <x v="4"/>
    <x v="88"/>
    <n v="0"/>
  </r>
  <r>
    <s v="OVEREND"/>
    <s v="Keeley"/>
    <x v="99"/>
    <x v="2"/>
    <s v="RECURVE"/>
    <s v="F"/>
    <d v="2016-07-10T00:00:00"/>
    <m/>
    <x v="4"/>
    <x v="88"/>
    <n v="0"/>
  </r>
  <r>
    <s v="OVEREND"/>
    <s v="Keeley"/>
    <x v="99"/>
    <x v="2"/>
    <s v="RECURVE"/>
    <s v="F"/>
    <d v="2016-08-07T00:00:00"/>
    <m/>
    <x v="4"/>
    <x v="88"/>
    <n v="0"/>
  </r>
  <r>
    <s v="OVEREND"/>
    <s v="Keeley"/>
    <x v="99"/>
    <x v="2"/>
    <s v="RECURVE"/>
    <s v="F"/>
    <d v="2016-08-14T00:00:00"/>
    <m/>
    <x v="4"/>
    <x v="88"/>
    <n v="0"/>
  </r>
  <r>
    <s v="OVEREND"/>
    <s v="Keeley"/>
    <x v="99"/>
    <x v="2"/>
    <s v="RECURVE"/>
    <s v="F"/>
    <d v="2016-08-28T00:00:00"/>
    <m/>
    <x v="4"/>
    <x v="88"/>
    <n v="0"/>
  </r>
  <r>
    <s v="OVEREND"/>
    <s v="Keeley"/>
    <x v="99"/>
    <x v="2"/>
    <s v="RECURVE"/>
    <s v="F"/>
    <d v="2016-09-04T00:00:00"/>
    <m/>
    <x v="4"/>
    <x v="88"/>
    <n v="0"/>
  </r>
  <r>
    <s v="OVEREND"/>
    <s v="Keeley"/>
    <x v="99"/>
    <x v="2"/>
    <s v="RECURVE"/>
    <s v="F"/>
    <d v="2016-09-11T00:00:00"/>
    <m/>
    <x v="4"/>
    <x v="88"/>
    <n v="0"/>
  </r>
  <r>
    <s v="OVEREND"/>
    <s v="Keeley"/>
    <x v="99"/>
    <x v="2"/>
    <s v="RECURVE"/>
    <s v="F"/>
    <d v="2016-09-18T00:00:00"/>
    <m/>
    <x v="4"/>
    <x v="88"/>
    <n v="0"/>
  </r>
  <r>
    <s v="OVEREND"/>
    <s v="Keeley"/>
    <x v="99"/>
    <x v="2"/>
    <s v="RECURVE"/>
    <s v="F"/>
    <d v="2016-10-09T00:00:00"/>
    <m/>
    <x v="4"/>
    <x v="88"/>
    <n v="0"/>
  </r>
  <r>
    <s v="OVEREND"/>
    <s v="Keeley"/>
    <x v="99"/>
    <x v="2"/>
    <s v="RECURVE"/>
    <s v="F"/>
    <d v="2016-10-02T00:00:00"/>
    <m/>
    <x v="4"/>
    <x v="88"/>
    <n v="0"/>
  </r>
  <r>
    <s v="OVEREND"/>
    <s v="Keeley"/>
    <x v="99"/>
    <x v="2"/>
    <s v="RECURVE"/>
    <s v="F"/>
    <d v="2016-10-16T00:00:00"/>
    <m/>
    <x v="4"/>
    <x v="88"/>
    <n v="0"/>
  </r>
  <r>
    <s v="OVEREND"/>
    <s v="Keeley"/>
    <x v="99"/>
    <x v="2"/>
    <s v="RECURVE"/>
    <s v="F"/>
    <d v="2016-10-23T00:00:00"/>
    <m/>
    <x v="4"/>
    <x v="88"/>
    <n v="0"/>
  </r>
  <r>
    <s v="OVEREND"/>
    <s v="Keeley"/>
    <x v="99"/>
    <x v="2"/>
    <s v="RECURVE"/>
    <s v="F"/>
    <d v="2016-10-30T00:00:00"/>
    <m/>
    <x v="4"/>
    <x v="88"/>
    <n v="0"/>
  </r>
  <r>
    <s v="OVEREND"/>
    <s v="Megan"/>
    <x v="100"/>
    <x v="0"/>
    <s v="RECURVE"/>
    <s v="F"/>
    <d v="2016-01-17T00:00:00"/>
    <n v="37"/>
    <x v="0"/>
    <x v="122"/>
    <n v="1.2758620689655173"/>
  </r>
  <r>
    <s v="OVEREND"/>
    <s v="Megan"/>
    <x v="100"/>
    <x v="0"/>
    <s v="RECURVE"/>
    <s v="F"/>
    <d v="2016-05-22T00:00:00"/>
    <n v="108"/>
    <x v="1"/>
    <x v="123"/>
    <n v="33.241379310344826"/>
  </r>
  <r>
    <s v="OVEREND"/>
    <s v="Megan"/>
    <x v="100"/>
    <x v="0"/>
    <s v="RECURVE"/>
    <s v="F"/>
    <d v="2016-04-03T00:00:00"/>
    <n v="91"/>
    <x v="1"/>
    <x v="123"/>
    <n v="33.241379310344826"/>
  </r>
  <r>
    <s v="OVEREND"/>
    <s v="Megan"/>
    <x v="100"/>
    <x v="0"/>
    <s v="RECURVE"/>
    <s v="F"/>
    <d v="2016-06-05T00:00:00"/>
    <n v="89"/>
    <x v="1"/>
    <x v="123"/>
    <n v="33.241379310344826"/>
  </r>
  <r>
    <s v="OVEREND"/>
    <s v="Megan"/>
    <x v="100"/>
    <x v="0"/>
    <s v="RECURVE"/>
    <s v="F"/>
    <d v="2016-03-06T00:00:00"/>
    <n v="87"/>
    <x v="1"/>
    <x v="123"/>
    <n v="33.241379310344826"/>
  </r>
  <r>
    <s v="OVEREND"/>
    <s v="Megan"/>
    <x v="100"/>
    <x v="0"/>
    <s v="RECURVE"/>
    <s v="F"/>
    <d v="2016-04-17T00:00:00"/>
    <n v="69"/>
    <x v="1"/>
    <x v="123"/>
    <n v="33.241379310344826"/>
  </r>
  <r>
    <s v="OVEREND"/>
    <s v="Megan"/>
    <x v="100"/>
    <x v="0"/>
    <s v="RECURVE"/>
    <s v="F"/>
    <d v="2016-05-15T00:00:00"/>
    <n v="69"/>
    <x v="1"/>
    <x v="123"/>
    <n v="33.241379310344826"/>
  </r>
  <r>
    <s v="OVEREND"/>
    <s v="Megan"/>
    <x v="100"/>
    <x v="0"/>
    <s v="RECURVE"/>
    <s v="F"/>
    <d v="2016-09-18T00:00:00"/>
    <n v="69"/>
    <x v="1"/>
    <x v="123"/>
    <n v="33.241379310344826"/>
  </r>
  <r>
    <s v="OVEREND"/>
    <s v="Megan"/>
    <x v="100"/>
    <x v="0"/>
    <s v="RECURVE"/>
    <s v="F"/>
    <d v="2016-03-13T00:00:00"/>
    <n v="63"/>
    <x v="1"/>
    <x v="123"/>
    <n v="33.241379310344826"/>
  </r>
  <r>
    <s v="OVEREND"/>
    <s v="Megan"/>
    <x v="100"/>
    <x v="0"/>
    <s v="RECURVE"/>
    <s v="F"/>
    <d v="2016-02-21T00:00:00"/>
    <n v="58"/>
    <x v="1"/>
    <x v="123"/>
    <n v="33.241379310344826"/>
  </r>
  <r>
    <s v="OVEREND"/>
    <s v="Megan"/>
    <x v="100"/>
    <x v="0"/>
    <s v="RECURVE"/>
    <s v="F"/>
    <d v="2016-02-14T00:00:00"/>
    <n v="57"/>
    <x v="1"/>
    <x v="123"/>
    <n v="33.241379310344826"/>
  </r>
  <r>
    <s v="OVEREND"/>
    <s v="Megan"/>
    <x v="100"/>
    <x v="0"/>
    <s v="RECURVE"/>
    <s v="F"/>
    <d v="2016-05-29T00:00:00"/>
    <n v="53"/>
    <x v="1"/>
    <x v="123"/>
    <n v="33.241379310344826"/>
  </r>
  <r>
    <s v="OVEREND"/>
    <s v="Megan"/>
    <x v="100"/>
    <x v="0"/>
    <s v="RECURVE"/>
    <s v="F"/>
    <d v="2016-03-20T00:00:00"/>
    <n v="51"/>
    <x v="1"/>
    <x v="123"/>
    <n v="33.241379310344826"/>
  </r>
  <r>
    <s v="OVEREND"/>
    <s v="Megan"/>
    <x v="100"/>
    <x v="0"/>
    <s v="RECURVE"/>
    <s v="F"/>
    <d v="2016-07-03T00:00:00"/>
    <n v="51"/>
    <x v="1"/>
    <x v="123"/>
    <n v="33.241379310344826"/>
  </r>
  <r>
    <s v="OVEREND"/>
    <s v="Megan"/>
    <x v="100"/>
    <x v="0"/>
    <s v="RECURVE"/>
    <s v="F"/>
    <d v="2016-02-28T00:00:00"/>
    <n v="49"/>
    <x v="1"/>
    <x v="123"/>
    <n v="33.241379310344826"/>
  </r>
  <r>
    <s v="OVEREND"/>
    <s v="Megan"/>
    <x v="100"/>
    <x v="0"/>
    <s v="RECURVE"/>
    <s v="F"/>
    <d v="2016-01-31T00:00:00"/>
    <m/>
    <x v="4"/>
    <x v="88"/>
    <n v="0"/>
  </r>
  <r>
    <s v="OVEREND"/>
    <s v="Megan"/>
    <x v="100"/>
    <x v="0"/>
    <s v="RECURVE"/>
    <s v="F"/>
    <d v="2016-02-07T00:00:00"/>
    <m/>
    <x v="4"/>
    <x v="88"/>
    <n v="0"/>
  </r>
  <r>
    <s v="OVEREND"/>
    <s v="Megan"/>
    <x v="100"/>
    <x v="0"/>
    <s v="RECURVE"/>
    <s v="F"/>
    <d v="2016-06-19T00:00:00"/>
    <m/>
    <x v="4"/>
    <x v="88"/>
    <n v="0"/>
  </r>
  <r>
    <s v="OVEREND"/>
    <s v="Megan"/>
    <x v="100"/>
    <x v="0"/>
    <s v="RECURVE"/>
    <s v="F"/>
    <d v="2016-07-10T00:00:00"/>
    <m/>
    <x v="4"/>
    <x v="88"/>
    <n v="0"/>
  </r>
  <r>
    <s v="OVEREND"/>
    <s v="Megan"/>
    <x v="100"/>
    <x v="0"/>
    <s v="RECURVE"/>
    <s v="F"/>
    <d v="2016-08-07T00:00:00"/>
    <m/>
    <x v="4"/>
    <x v="88"/>
    <n v="0"/>
  </r>
  <r>
    <s v="OVEREND"/>
    <s v="Megan"/>
    <x v="100"/>
    <x v="0"/>
    <s v="RECURVE"/>
    <s v="F"/>
    <d v="2016-08-14T00:00:00"/>
    <m/>
    <x v="4"/>
    <x v="88"/>
    <n v="0"/>
  </r>
  <r>
    <s v="OVEREND"/>
    <s v="Megan"/>
    <x v="100"/>
    <x v="0"/>
    <s v="RECURVE"/>
    <s v="F"/>
    <d v="2016-08-28T00:00:00"/>
    <m/>
    <x v="4"/>
    <x v="88"/>
    <n v="0"/>
  </r>
  <r>
    <s v="OVEREND"/>
    <s v="Megan"/>
    <x v="100"/>
    <x v="0"/>
    <s v="RECURVE"/>
    <s v="F"/>
    <d v="2016-09-04T00:00:00"/>
    <m/>
    <x v="4"/>
    <x v="88"/>
    <n v="0"/>
  </r>
  <r>
    <s v="OVEREND"/>
    <s v="Megan"/>
    <x v="100"/>
    <x v="0"/>
    <s v="RECURVE"/>
    <s v="F"/>
    <d v="2016-09-11T00:00:00"/>
    <m/>
    <x v="4"/>
    <x v="88"/>
    <n v="0"/>
  </r>
  <r>
    <s v="OVEREND"/>
    <s v="Megan"/>
    <x v="100"/>
    <x v="0"/>
    <s v="RECURVE"/>
    <s v="F"/>
    <d v="2016-10-09T00:00:00"/>
    <m/>
    <x v="4"/>
    <x v="88"/>
    <n v="0"/>
  </r>
  <r>
    <s v="OVEREND"/>
    <s v="Megan"/>
    <x v="100"/>
    <x v="0"/>
    <s v="RECURVE"/>
    <s v="F"/>
    <d v="2016-10-02T00:00:00"/>
    <m/>
    <x v="4"/>
    <x v="88"/>
    <n v="0"/>
  </r>
  <r>
    <s v="OVEREND"/>
    <s v="Megan"/>
    <x v="100"/>
    <x v="0"/>
    <s v="RECURVE"/>
    <s v="F"/>
    <d v="2016-10-16T00:00:00"/>
    <m/>
    <x v="4"/>
    <x v="88"/>
    <n v="0"/>
  </r>
  <r>
    <s v="OVEREND"/>
    <s v="Megan"/>
    <x v="100"/>
    <x v="0"/>
    <s v="RECURVE"/>
    <s v="F"/>
    <d v="2016-10-23T00:00:00"/>
    <m/>
    <x v="4"/>
    <x v="88"/>
    <n v="0"/>
  </r>
  <r>
    <s v="OVEREND"/>
    <s v="Megan"/>
    <x v="100"/>
    <x v="0"/>
    <s v="RECURVE"/>
    <s v="F"/>
    <d v="2016-10-30T00:00:00"/>
    <m/>
    <x v="4"/>
    <x v="88"/>
    <n v="0"/>
  </r>
  <r>
    <s v="OVEREND"/>
    <s v="Shae"/>
    <x v="101"/>
    <x v="2"/>
    <s v="RECURVE"/>
    <s v="F"/>
    <d v="2016-01-17T00:00:00"/>
    <n v="28"/>
    <x v="0"/>
    <x v="10"/>
    <n v="0.96551724137931039"/>
  </r>
  <r>
    <s v="OVEREND"/>
    <s v="Shae"/>
    <x v="101"/>
    <x v="2"/>
    <s v="RECURVE"/>
    <s v="F"/>
    <d v="2016-05-22T00:00:00"/>
    <n v="61"/>
    <x v="1"/>
    <x v="64"/>
    <n v="2.103448275862069"/>
  </r>
  <r>
    <s v="OVEREND"/>
    <s v="Shae"/>
    <x v="101"/>
    <x v="2"/>
    <s v="RECURVE"/>
    <s v="F"/>
    <d v="2016-01-31T00:00:00"/>
    <m/>
    <x v="4"/>
    <x v="88"/>
    <n v="0"/>
  </r>
  <r>
    <s v="OVEREND"/>
    <s v="Shae"/>
    <x v="101"/>
    <x v="2"/>
    <s v="RECURVE"/>
    <s v="F"/>
    <d v="2016-02-07T00:00:00"/>
    <m/>
    <x v="4"/>
    <x v="88"/>
    <n v="0"/>
  </r>
  <r>
    <s v="OVEREND"/>
    <s v="Shae"/>
    <x v="101"/>
    <x v="2"/>
    <s v="RECURVE"/>
    <s v="F"/>
    <d v="2016-02-14T00:00:00"/>
    <m/>
    <x v="4"/>
    <x v="88"/>
    <n v="0"/>
  </r>
  <r>
    <s v="OVEREND"/>
    <s v="Shae"/>
    <x v="101"/>
    <x v="2"/>
    <s v="RECURVE"/>
    <s v="F"/>
    <d v="2016-02-21T00:00:00"/>
    <m/>
    <x v="4"/>
    <x v="88"/>
    <n v="0"/>
  </r>
  <r>
    <s v="OVEREND"/>
    <s v="Shae"/>
    <x v="101"/>
    <x v="2"/>
    <s v="RECURVE"/>
    <s v="F"/>
    <d v="2016-02-28T00:00:00"/>
    <m/>
    <x v="4"/>
    <x v="88"/>
    <n v="0"/>
  </r>
  <r>
    <s v="OVEREND"/>
    <s v="Shae"/>
    <x v="101"/>
    <x v="2"/>
    <s v="RECURVE"/>
    <s v="F"/>
    <d v="2016-03-06T00:00:00"/>
    <m/>
    <x v="4"/>
    <x v="88"/>
    <n v="0"/>
  </r>
  <r>
    <s v="OVEREND"/>
    <s v="Shae"/>
    <x v="101"/>
    <x v="2"/>
    <s v="RECURVE"/>
    <s v="F"/>
    <d v="2016-03-13T00:00:00"/>
    <m/>
    <x v="4"/>
    <x v="88"/>
    <n v="0"/>
  </r>
  <r>
    <s v="OVEREND"/>
    <s v="Shae"/>
    <x v="101"/>
    <x v="2"/>
    <s v="RECURVE"/>
    <s v="F"/>
    <d v="2016-03-20T00:00:00"/>
    <m/>
    <x v="4"/>
    <x v="88"/>
    <n v="0"/>
  </r>
  <r>
    <s v="OVEREND"/>
    <s v="Shae"/>
    <x v="101"/>
    <x v="2"/>
    <s v="RECURVE"/>
    <s v="F"/>
    <d v="2016-04-03T00:00:00"/>
    <m/>
    <x v="4"/>
    <x v="88"/>
    <n v="0"/>
  </r>
  <r>
    <s v="OVEREND"/>
    <s v="Shae"/>
    <x v="101"/>
    <x v="2"/>
    <s v="RECURVE"/>
    <s v="F"/>
    <d v="2016-04-17T00:00:00"/>
    <m/>
    <x v="4"/>
    <x v="88"/>
    <n v="0"/>
  </r>
  <r>
    <s v="OVEREND"/>
    <s v="Shae"/>
    <x v="101"/>
    <x v="2"/>
    <s v="RECURVE"/>
    <s v="F"/>
    <d v="2016-05-15T00:00:00"/>
    <m/>
    <x v="4"/>
    <x v="88"/>
    <n v="0"/>
  </r>
  <r>
    <s v="OVEREND"/>
    <s v="Shae"/>
    <x v="101"/>
    <x v="2"/>
    <s v="RECURVE"/>
    <s v="F"/>
    <d v="2016-05-29T00:00:00"/>
    <m/>
    <x v="4"/>
    <x v="88"/>
    <n v="0"/>
  </r>
  <r>
    <s v="OVEREND"/>
    <s v="Shae"/>
    <x v="101"/>
    <x v="2"/>
    <s v="RECURVE"/>
    <s v="F"/>
    <d v="2016-06-05T00:00:00"/>
    <m/>
    <x v="4"/>
    <x v="88"/>
    <n v="0"/>
  </r>
  <r>
    <s v="OVEREND"/>
    <s v="Shae"/>
    <x v="101"/>
    <x v="2"/>
    <s v="RECURVE"/>
    <s v="F"/>
    <d v="2016-06-19T00:00:00"/>
    <m/>
    <x v="4"/>
    <x v="88"/>
    <n v="0"/>
  </r>
  <r>
    <s v="OVEREND"/>
    <s v="Shae"/>
    <x v="101"/>
    <x v="2"/>
    <s v="RECURVE"/>
    <s v="F"/>
    <d v="2016-07-03T00:00:00"/>
    <m/>
    <x v="4"/>
    <x v="88"/>
    <n v="0"/>
  </r>
  <r>
    <s v="OVEREND"/>
    <s v="Shae"/>
    <x v="101"/>
    <x v="2"/>
    <s v="RECURVE"/>
    <s v="F"/>
    <d v="2016-07-10T00:00:00"/>
    <m/>
    <x v="4"/>
    <x v="88"/>
    <n v="0"/>
  </r>
  <r>
    <s v="OVEREND"/>
    <s v="Shae"/>
    <x v="101"/>
    <x v="2"/>
    <s v="RECURVE"/>
    <s v="F"/>
    <d v="2016-08-07T00:00:00"/>
    <m/>
    <x v="4"/>
    <x v="88"/>
    <n v="0"/>
  </r>
  <r>
    <s v="OVEREND"/>
    <s v="Shae"/>
    <x v="101"/>
    <x v="2"/>
    <s v="RECURVE"/>
    <s v="F"/>
    <d v="2016-08-14T00:00:00"/>
    <m/>
    <x v="4"/>
    <x v="88"/>
    <n v="0"/>
  </r>
  <r>
    <s v="OVEREND"/>
    <s v="Shae"/>
    <x v="101"/>
    <x v="2"/>
    <s v="RECURVE"/>
    <s v="F"/>
    <d v="2016-08-28T00:00:00"/>
    <m/>
    <x v="4"/>
    <x v="88"/>
    <n v="0"/>
  </r>
  <r>
    <s v="OVEREND"/>
    <s v="Shae"/>
    <x v="101"/>
    <x v="2"/>
    <s v="RECURVE"/>
    <s v="F"/>
    <d v="2016-09-04T00:00:00"/>
    <m/>
    <x v="4"/>
    <x v="88"/>
    <n v="0"/>
  </r>
  <r>
    <s v="OVEREND"/>
    <s v="Shae"/>
    <x v="101"/>
    <x v="2"/>
    <s v="RECURVE"/>
    <s v="F"/>
    <d v="2016-09-11T00:00:00"/>
    <m/>
    <x v="4"/>
    <x v="88"/>
    <n v="0"/>
  </r>
  <r>
    <s v="OVEREND"/>
    <s v="Shae"/>
    <x v="101"/>
    <x v="2"/>
    <s v="RECURVE"/>
    <s v="F"/>
    <d v="2016-09-18T00:00:00"/>
    <m/>
    <x v="4"/>
    <x v="88"/>
    <n v="0"/>
  </r>
  <r>
    <s v="OVEREND"/>
    <s v="Shae"/>
    <x v="101"/>
    <x v="2"/>
    <s v="RECURVE"/>
    <s v="F"/>
    <d v="2016-10-09T00:00:00"/>
    <m/>
    <x v="4"/>
    <x v="88"/>
    <n v="0"/>
  </r>
  <r>
    <s v="OVEREND"/>
    <s v="Shae"/>
    <x v="101"/>
    <x v="2"/>
    <s v="RECURVE"/>
    <s v="F"/>
    <d v="2016-10-02T00:00:00"/>
    <m/>
    <x v="4"/>
    <x v="88"/>
    <n v="0"/>
  </r>
  <r>
    <s v="OVEREND"/>
    <s v="Shae"/>
    <x v="101"/>
    <x v="2"/>
    <s v="RECURVE"/>
    <s v="F"/>
    <d v="2016-10-16T00:00:00"/>
    <m/>
    <x v="4"/>
    <x v="88"/>
    <n v="0"/>
  </r>
  <r>
    <s v="OVEREND"/>
    <s v="Shae"/>
    <x v="101"/>
    <x v="2"/>
    <s v="RECURVE"/>
    <s v="F"/>
    <d v="2016-10-23T00:00:00"/>
    <m/>
    <x v="4"/>
    <x v="88"/>
    <n v="0"/>
  </r>
  <r>
    <s v="OVEREND"/>
    <s v="Shae"/>
    <x v="101"/>
    <x v="2"/>
    <s v="RECURVE"/>
    <s v="F"/>
    <d v="2016-10-30T00:00:00"/>
    <m/>
    <x v="4"/>
    <x v="88"/>
    <n v="0"/>
  </r>
  <r>
    <s v="OVEREND"/>
    <s v="Shonna"/>
    <x v="102"/>
    <x v="1"/>
    <s v="RECURVE"/>
    <s v="F"/>
    <d v="2016-01-17T00:00:00"/>
    <n v="31"/>
    <x v="0"/>
    <x v="124"/>
    <n v="1.0689655172413792"/>
  </r>
  <r>
    <s v="OVEREND"/>
    <s v="Shonna"/>
    <x v="102"/>
    <x v="1"/>
    <s v="RECURVE"/>
    <s v="F"/>
    <d v="2016-05-22T00:00:00"/>
    <n v="58"/>
    <x v="1"/>
    <x v="125"/>
    <n v="13.586206896551724"/>
  </r>
  <r>
    <s v="OVEREND"/>
    <s v="Shonna"/>
    <x v="102"/>
    <x v="1"/>
    <s v="RECURVE"/>
    <s v="F"/>
    <d v="2016-04-17T00:00:00"/>
    <n v="53"/>
    <x v="1"/>
    <x v="125"/>
    <n v="13.586206896551724"/>
  </r>
  <r>
    <s v="OVEREND"/>
    <s v="Shonna"/>
    <x v="102"/>
    <x v="1"/>
    <s v="RECURVE"/>
    <s v="F"/>
    <d v="2016-06-05T00:00:00"/>
    <n v="45"/>
    <x v="1"/>
    <x v="125"/>
    <n v="13.586206896551724"/>
  </r>
  <r>
    <s v="OVEREND"/>
    <s v="Shonna"/>
    <x v="102"/>
    <x v="1"/>
    <s v="RECURVE"/>
    <s v="F"/>
    <d v="2016-09-18T00:00:00"/>
    <n v="39"/>
    <x v="1"/>
    <x v="125"/>
    <n v="13.586206896551724"/>
  </r>
  <r>
    <s v="OVEREND"/>
    <s v="Shonna"/>
    <x v="102"/>
    <x v="1"/>
    <s v="RECURVE"/>
    <s v="F"/>
    <d v="2016-02-14T00:00:00"/>
    <n v="36"/>
    <x v="1"/>
    <x v="125"/>
    <n v="13.586206896551724"/>
  </r>
  <r>
    <s v="OVEREND"/>
    <s v="Shonna"/>
    <x v="102"/>
    <x v="1"/>
    <s v="RECURVE"/>
    <s v="F"/>
    <d v="2016-02-28T00:00:00"/>
    <n v="36"/>
    <x v="1"/>
    <x v="125"/>
    <n v="13.586206896551724"/>
  </r>
  <r>
    <s v="OVEREND"/>
    <s v="Shonna"/>
    <x v="102"/>
    <x v="1"/>
    <s v="RECURVE"/>
    <s v="F"/>
    <d v="2016-02-21T00:00:00"/>
    <n v="35"/>
    <x v="1"/>
    <x v="125"/>
    <n v="13.586206896551724"/>
  </r>
  <r>
    <s v="OVEREND"/>
    <s v="Shonna"/>
    <x v="102"/>
    <x v="1"/>
    <s v="RECURVE"/>
    <s v="F"/>
    <d v="2016-04-03T00:00:00"/>
    <n v="30"/>
    <x v="1"/>
    <x v="125"/>
    <n v="13.586206896551724"/>
  </r>
  <r>
    <s v="OVEREND"/>
    <s v="Shonna"/>
    <x v="102"/>
    <x v="1"/>
    <s v="RECURVE"/>
    <s v="F"/>
    <d v="2016-05-15T00:00:00"/>
    <n v="26"/>
    <x v="1"/>
    <x v="125"/>
    <n v="13.586206896551724"/>
  </r>
  <r>
    <s v="OVEREND"/>
    <s v="Shonna"/>
    <x v="102"/>
    <x v="1"/>
    <s v="RECURVE"/>
    <s v="F"/>
    <d v="2016-03-20T00:00:00"/>
    <n v="23"/>
    <x v="1"/>
    <x v="125"/>
    <n v="13.586206896551724"/>
  </r>
  <r>
    <s v="OVEREND"/>
    <s v="Shonna"/>
    <x v="102"/>
    <x v="1"/>
    <s v="RECURVE"/>
    <s v="F"/>
    <d v="2016-03-13T00:00:00"/>
    <n v="13"/>
    <x v="1"/>
    <x v="125"/>
    <n v="13.586206896551724"/>
  </r>
  <r>
    <s v="OVEREND"/>
    <s v="Shonna"/>
    <x v="102"/>
    <x v="1"/>
    <s v="RECURVE"/>
    <s v="F"/>
    <d v="2016-01-31T00:00:00"/>
    <m/>
    <x v="4"/>
    <x v="88"/>
    <n v="0"/>
  </r>
  <r>
    <s v="OVEREND"/>
    <s v="Shonna"/>
    <x v="102"/>
    <x v="1"/>
    <s v="RECURVE"/>
    <s v="F"/>
    <d v="2016-02-07T00:00:00"/>
    <m/>
    <x v="4"/>
    <x v="88"/>
    <n v="0"/>
  </r>
  <r>
    <s v="OVEREND"/>
    <s v="Shonna"/>
    <x v="102"/>
    <x v="1"/>
    <s v="RECURVE"/>
    <s v="F"/>
    <d v="2016-03-06T00:00:00"/>
    <m/>
    <x v="4"/>
    <x v="88"/>
    <n v="0"/>
  </r>
  <r>
    <s v="OVEREND"/>
    <s v="Shonna"/>
    <x v="102"/>
    <x v="1"/>
    <s v="RECURVE"/>
    <s v="F"/>
    <d v="2016-05-29T00:00:00"/>
    <m/>
    <x v="4"/>
    <x v="88"/>
    <n v="0"/>
  </r>
  <r>
    <s v="OVEREND"/>
    <s v="Shonna"/>
    <x v="102"/>
    <x v="1"/>
    <s v="RECURVE"/>
    <s v="F"/>
    <d v="2016-06-19T00:00:00"/>
    <m/>
    <x v="4"/>
    <x v="88"/>
    <n v="0"/>
  </r>
  <r>
    <s v="OVEREND"/>
    <s v="Shonna"/>
    <x v="102"/>
    <x v="1"/>
    <s v="RECURVE"/>
    <s v="F"/>
    <d v="2016-07-03T00:00:00"/>
    <m/>
    <x v="4"/>
    <x v="88"/>
    <n v="0"/>
  </r>
  <r>
    <s v="OVEREND"/>
    <s v="Shonna"/>
    <x v="102"/>
    <x v="1"/>
    <s v="RECURVE"/>
    <s v="F"/>
    <d v="2016-07-10T00:00:00"/>
    <m/>
    <x v="4"/>
    <x v="88"/>
    <n v="0"/>
  </r>
  <r>
    <s v="OVEREND"/>
    <s v="Shonna"/>
    <x v="102"/>
    <x v="1"/>
    <s v="RECURVE"/>
    <s v="F"/>
    <d v="2016-08-07T00:00:00"/>
    <m/>
    <x v="4"/>
    <x v="88"/>
    <n v="0"/>
  </r>
  <r>
    <s v="OVEREND"/>
    <s v="Shonna"/>
    <x v="102"/>
    <x v="1"/>
    <s v="RECURVE"/>
    <s v="F"/>
    <d v="2016-08-14T00:00:00"/>
    <m/>
    <x v="4"/>
    <x v="88"/>
    <n v="0"/>
  </r>
  <r>
    <s v="OVEREND"/>
    <s v="Shonna"/>
    <x v="102"/>
    <x v="1"/>
    <s v="RECURVE"/>
    <s v="F"/>
    <d v="2016-08-28T00:00:00"/>
    <m/>
    <x v="4"/>
    <x v="88"/>
    <n v="0"/>
  </r>
  <r>
    <s v="OVEREND"/>
    <s v="Shonna"/>
    <x v="102"/>
    <x v="1"/>
    <s v="RECURVE"/>
    <s v="F"/>
    <d v="2016-09-04T00:00:00"/>
    <m/>
    <x v="4"/>
    <x v="88"/>
    <n v="0"/>
  </r>
  <r>
    <s v="OVEREND"/>
    <s v="Shonna"/>
    <x v="102"/>
    <x v="1"/>
    <s v="RECURVE"/>
    <s v="F"/>
    <d v="2016-09-11T00:00:00"/>
    <m/>
    <x v="4"/>
    <x v="88"/>
    <n v="0"/>
  </r>
  <r>
    <s v="OVEREND"/>
    <s v="Shonna"/>
    <x v="102"/>
    <x v="1"/>
    <s v="RECURVE"/>
    <s v="F"/>
    <d v="2016-10-09T00:00:00"/>
    <m/>
    <x v="4"/>
    <x v="88"/>
    <n v="0"/>
  </r>
  <r>
    <s v="OVEREND"/>
    <s v="Shonna"/>
    <x v="102"/>
    <x v="1"/>
    <s v="RECURVE"/>
    <s v="F"/>
    <d v="2016-10-02T00:00:00"/>
    <m/>
    <x v="4"/>
    <x v="88"/>
    <n v="0"/>
  </r>
  <r>
    <s v="OVEREND"/>
    <s v="Shonna"/>
    <x v="102"/>
    <x v="1"/>
    <s v="RECURVE"/>
    <s v="F"/>
    <d v="2016-10-16T00:00:00"/>
    <m/>
    <x v="4"/>
    <x v="88"/>
    <n v="0"/>
  </r>
  <r>
    <s v="OVEREND"/>
    <s v="Shonna"/>
    <x v="102"/>
    <x v="1"/>
    <s v="RECURVE"/>
    <s v="F"/>
    <d v="2016-10-23T00:00:00"/>
    <m/>
    <x v="4"/>
    <x v="88"/>
    <n v="0"/>
  </r>
  <r>
    <s v="OVEREND"/>
    <s v="Shonna"/>
    <x v="102"/>
    <x v="1"/>
    <s v="RECURVE"/>
    <s v="F"/>
    <d v="2016-10-30T00:00:00"/>
    <m/>
    <x v="4"/>
    <x v="88"/>
    <n v="0"/>
  </r>
  <r>
    <s v="OWEN"/>
    <s v="Graeme"/>
    <x v="103"/>
    <x v="0"/>
    <s v="RECURVE"/>
    <s v="M"/>
    <d v="2016-09-18T00:00:00"/>
    <n v="81"/>
    <x v="3"/>
    <x v="74"/>
    <n v="2.7931034482758621"/>
  </r>
  <r>
    <s v="OWEN"/>
    <s v="Graeme"/>
    <x v="103"/>
    <x v="0"/>
    <s v="RECURVE"/>
    <s v="M"/>
    <d v="2016-10-16T00:00:00"/>
    <n v="109"/>
    <x v="1"/>
    <x v="126"/>
    <n v="19.03448275862069"/>
  </r>
  <r>
    <s v="OWEN"/>
    <s v="Graeme"/>
    <x v="103"/>
    <x v="0"/>
    <s v="RECURVE"/>
    <s v="M"/>
    <d v="2016-10-23T00:00:00"/>
    <n v="98"/>
    <x v="1"/>
    <x v="126"/>
    <n v="19.03448275862069"/>
  </r>
  <r>
    <s v="OWEN"/>
    <s v="Graeme"/>
    <x v="103"/>
    <x v="0"/>
    <s v="RECURVE"/>
    <s v="M"/>
    <d v="2016-10-30T00:00:00"/>
    <n v="63"/>
    <x v="1"/>
    <x v="126"/>
    <n v="19.03448275862069"/>
  </r>
  <r>
    <s v="OWEN"/>
    <s v="Graeme"/>
    <x v="103"/>
    <x v="0"/>
    <s v="RECURVE"/>
    <s v="M"/>
    <d v="2016-07-10T00:00:00"/>
    <n v="56"/>
    <x v="1"/>
    <x v="126"/>
    <n v="19.03448275862069"/>
  </r>
  <r>
    <s v="OWEN"/>
    <s v="Graeme"/>
    <x v="103"/>
    <x v="0"/>
    <s v="RECURVE"/>
    <s v="M"/>
    <d v="2016-08-28T00:00:00"/>
    <n v="50"/>
    <x v="1"/>
    <x v="126"/>
    <n v="19.03448275862069"/>
  </r>
  <r>
    <s v="OWEN"/>
    <s v="Graeme"/>
    <x v="103"/>
    <x v="0"/>
    <s v="RECURVE"/>
    <s v="M"/>
    <d v="2016-06-19T00:00:00"/>
    <n v="46"/>
    <x v="1"/>
    <x v="126"/>
    <n v="19.03448275862069"/>
  </r>
  <r>
    <s v="OWEN"/>
    <s v="Graeme"/>
    <x v="103"/>
    <x v="0"/>
    <s v="RECURVE"/>
    <s v="M"/>
    <d v="2016-09-11T00:00:00"/>
    <n v="46"/>
    <x v="1"/>
    <x v="126"/>
    <n v="19.03448275862069"/>
  </r>
  <r>
    <s v="OWEN"/>
    <s v="Graeme"/>
    <x v="103"/>
    <x v="0"/>
    <s v="RECURVE"/>
    <s v="M"/>
    <d v="2016-07-03T00:00:00"/>
    <n v="43"/>
    <x v="1"/>
    <x v="126"/>
    <n v="19.03448275862069"/>
  </r>
  <r>
    <s v="OWEN"/>
    <s v="Graeme"/>
    <x v="103"/>
    <x v="0"/>
    <s v="RECURVE"/>
    <s v="M"/>
    <d v="2016-10-02T00:00:00"/>
    <n v="41"/>
    <x v="1"/>
    <x v="126"/>
    <n v="19.03448275862069"/>
  </r>
  <r>
    <s v="OWEN"/>
    <s v="Graeme"/>
    <x v="103"/>
    <x v="0"/>
    <s v="RECURVE"/>
    <s v="M"/>
    <d v="2016-01-17T00:00:00"/>
    <m/>
    <x v="4"/>
    <x v="88"/>
    <n v="0"/>
  </r>
  <r>
    <s v="OWEN"/>
    <s v="Graeme"/>
    <x v="103"/>
    <x v="0"/>
    <s v="RECURVE"/>
    <s v="M"/>
    <d v="2016-01-31T00:00:00"/>
    <m/>
    <x v="4"/>
    <x v="88"/>
    <n v="0"/>
  </r>
  <r>
    <s v="OWEN"/>
    <s v="Graeme"/>
    <x v="103"/>
    <x v="0"/>
    <s v="RECURVE"/>
    <s v="M"/>
    <d v="2016-02-07T00:00:00"/>
    <m/>
    <x v="4"/>
    <x v="88"/>
    <n v="0"/>
  </r>
  <r>
    <s v="OWEN"/>
    <s v="Graeme"/>
    <x v="103"/>
    <x v="0"/>
    <s v="RECURVE"/>
    <s v="M"/>
    <d v="2016-02-14T00:00:00"/>
    <m/>
    <x v="4"/>
    <x v="88"/>
    <n v="0"/>
  </r>
  <r>
    <s v="OWEN"/>
    <s v="Graeme"/>
    <x v="103"/>
    <x v="0"/>
    <s v="RECURVE"/>
    <s v="M"/>
    <d v="2016-02-21T00:00:00"/>
    <m/>
    <x v="4"/>
    <x v="88"/>
    <n v="0"/>
  </r>
  <r>
    <s v="OWEN"/>
    <s v="Graeme"/>
    <x v="103"/>
    <x v="0"/>
    <s v="RECURVE"/>
    <s v="M"/>
    <d v="2016-02-28T00:00:00"/>
    <m/>
    <x v="4"/>
    <x v="88"/>
    <n v="0"/>
  </r>
  <r>
    <s v="OWEN"/>
    <s v="Graeme"/>
    <x v="103"/>
    <x v="0"/>
    <s v="RECURVE"/>
    <s v="M"/>
    <d v="2016-03-06T00:00:00"/>
    <m/>
    <x v="4"/>
    <x v="88"/>
    <n v="0"/>
  </r>
  <r>
    <s v="OWEN"/>
    <s v="Graeme"/>
    <x v="103"/>
    <x v="0"/>
    <s v="RECURVE"/>
    <s v="M"/>
    <d v="2016-03-13T00:00:00"/>
    <m/>
    <x v="4"/>
    <x v="88"/>
    <n v="0"/>
  </r>
  <r>
    <s v="OWEN"/>
    <s v="Graeme"/>
    <x v="103"/>
    <x v="0"/>
    <s v="RECURVE"/>
    <s v="M"/>
    <d v="2016-03-20T00:00:00"/>
    <m/>
    <x v="4"/>
    <x v="88"/>
    <n v="0"/>
  </r>
  <r>
    <s v="OWEN"/>
    <s v="Graeme"/>
    <x v="103"/>
    <x v="0"/>
    <s v="RECURVE"/>
    <s v="M"/>
    <d v="2016-04-03T00:00:00"/>
    <m/>
    <x v="4"/>
    <x v="88"/>
    <n v="0"/>
  </r>
  <r>
    <s v="OWEN"/>
    <s v="Graeme"/>
    <x v="103"/>
    <x v="0"/>
    <s v="RECURVE"/>
    <s v="M"/>
    <d v="2016-04-17T00:00:00"/>
    <m/>
    <x v="4"/>
    <x v="88"/>
    <n v="0"/>
  </r>
  <r>
    <s v="OWEN"/>
    <s v="Graeme"/>
    <x v="103"/>
    <x v="0"/>
    <s v="RECURVE"/>
    <s v="M"/>
    <d v="2016-05-15T00:00:00"/>
    <m/>
    <x v="4"/>
    <x v="88"/>
    <n v="0"/>
  </r>
  <r>
    <s v="OWEN"/>
    <s v="Graeme"/>
    <x v="103"/>
    <x v="0"/>
    <s v="RECURVE"/>
    <s v="M"/>
    <d v="2016-05-22T00:00:00"/>
    <m/>
    <x v="4"/>
    <x v="88"/>
    <n v="0"/>
  </r>
  <r>
    <s v="OWEN"/>
    <s v="Graeme"/>
    <x v="103"/>
    <x v="0"/>
    <s v="RECURVE"/>
    <s v="M"/>
    <d v="2016-05-29T00:00:00"/>
    <m/>
    <x v="4"/>
    <x v="88"/>
    <n v="0"/>
  </r>
  <r>
    <s v="OWEN"/>
    <s v="Graeme"/>
    <x v="103"/>
    <x v="0"/>
    <s v="RECURVE"/>
    <s v="M"/>
    <d v="2016-06-05T00:00:00"/>
    <m/>
    <x v="4"/>
    <x v="88"/>
    <n v="0"/>
  </r>
  <r>
    <s v="OWEN"/>
    <s v="Graeme"/>
    <x v="103"/>
    <x v="0"/>
    <s v="RECURVE"/>
    <s v="M"/>
    <d v="2016-08-07T00:00:00"/>
    <m/>
    <x v="4"/>
    <x v="88"/>
    <n v="0"/>
  </r>
  <r>
    <s v="OWEN"/>
    <s v="Graeme"/>
    <x v="103"/>
    <x v="0"/>
    <s v="RECURVE"/>
    <s v="M"/>
    <d v="2016-08-14T00:00:00"/>
    <m/>
    <x v="4"/>
    <x v="88"/>
    <n v="0"/>
  </r>
  <r>
    <s v="OWEN"/>
    <s v="Graeme"/>
    <x v="103"/>
    <x v="0"/>
    <s v="RECURVE"/>
    <s v="M"/>
    <d v="2016-09-04T00:00:00"/>
    <m/>
    <x v="4"/>
    <x v="88"/>
    <n v="0"/>
  </r>
  <r>
    <s v="OWEN"/>
    <s v="Graeme"/>
    <x v="103"/>
    <x v="0"/>
    <s v="RECURVE"/>
    <s v="M"/>
    <d v="2016-10-09T00:00:00"/>
    <m/>
    <x v="4"/>
    <x v="88"/>
    <n v="0"/>
  </r>
  <r>
    <s v="PARKYN"/>
    <s v="Michael"/>
    <x v="104"/>
    <x v="0"/>
    <s v="COMP SIGHT"/>
    <s v="M"/>
    <d v="2016-02-28T00:00:00"/>
    <n v="150"/>
    <x v="0"/>
    <x v="127"/>
    <n v="5.1724137931034484"/>
  </r>
  <r>
    <s v="PARKYN"/>
    <s v="Michael"/>
    <x v="104"/>
    <x v="0"/>
    <s v="COMP SIGHT"/>
    <s v="M"/>
    <d v="2016-01-17T00:00:00"/>
    <m/>
    <x v="4"/>
    <x v="88"/>
    <n v="0"/>
  </r>
  <r>
    <s v="PARKYN"/>
    <s v="Michael"/>
    <x v="104"/>
    <x v="0"/>
    <s v="COMP SIGHT"/>
    <s v="M"/>
    <d v="2016-01-31T00:00:00"/>
    <m/>
    <x v="4"/>
    <x v="88"/>
    <n v="0"/>
  </r>
  <r>
    <s v="PARKYN"/>
    <s v="Michael"/>
    <x v="104"/>
    <x v="0"/>
    <s v="COMP SIGHT"/>
    <s v="M"/>
    <d v="2016-02-07T00:00:00"/>
    <m/>
    <x v="4"/>
    <x v="88"/>
    <n v="0"/>
  </r>
  <r>
    <s v="PARKYN"/>
    <s v="Michael"/>
    <x v="104"/>
    <x v="0"/>
    <s v="COMP SIGHT"/>
    <s v="M"/>
    <d v="2016-02-14T00:00:00"/>
    <m/>
    <x v="4"/>
    <x v="88"/>
    <n v="0"/>
  </r>
  <r>
    <s v="PARKYN"/>
    <s v="Michael"/>
    <x v="104"/>
    <x v="0"/>
    <s v="COMP SIGHT"/>
    <s v="M"/>
    <d v="2016-02-21T00:00:00"/>
    <m/>
    <x v="4"/>
    <x v="88"/>
    <n v="0"/>
  </r>
  <r>
    <s v="PARKYN"/>
    <s v="Michael"/>
    <x v="104"/>
    <x v="0"/>
    <s v="COMP SIGHT"/>
    <s v="M"/>
    <d v="2016-03-06T00:00:00"/>
    <m/>
    <x v="4"/>
    <x v="88"/>
    <n v="0"/>
  </r>
  <r>
    <s v="PARKYN"/>
    <s v="Michael"/>
    <x v="104"/>
    <x v="0"/>
    <s v="COMP SIGHT"/>
    <s v="M"/>
    <d v="2016-03-13T00:00:00"/>
    <m/>
    <x v="4"/>
    <x v="88"/>
    <n v="0"/>
  </r>
  <r>
    <s v="PARKYN"/>
    <s v="Michael"/>
    <x v="104"/>
    <x v="0"/>
    <s v="COMP SIGHT"/>
    <s v="M"/>
    <d v="2016-03-20T00:00:00"/>
    <m/>
    <x v="4"/>
    <x v="88"/>
    <n v="0"/>
  </r>
  <r>
    <s v="PARKYN"/>
    <s v="Michael"/>
    <x v="104"/>
    <x v="0"/>
    <s v="COMP SIGHT"/>
    <s v="M"/>
    <d v="2016-04-03T00:00:00"/>
    <m/>
    <x v="4"/>
    <x v="88"/>
    <n v="0"/>
  </r>
  <r>
    <s v="PARKYN"/>
    <s v="Michael"/>
    <x v="104"/>
    <x v="0"/>
    <s v="COMP SIGHT"/>
    <s v="M"/>
    <d v="2016-04-17T00:00:00"/>
    <m/>
    <x v="4"/>
    <x v="88"/>
    <n v="0"/>
  </r>
  <r>
    <s v="PARKYN"/>
    <s v="Michael"/>
    <x v="104"/>
    <x v="0"/>
    <s v="COMP SIGHT"/>
    <s v="M"/>
    <d v="2016-05-15T00:00:00"/>
    <m/>
    <x v="4"/>
    <x v="88"/>
    <n v="0"/>
  </r>
  <r>
    <s v="PARKYN"/>
    <s v="Michael"/>
    <x v="104"/>
    <x v="0"/>
    <s v="COMP SIGHT"/>
    <s v="M"/>
    <d v="2016-05-22T00:00:00"/>
    <m/>
    <x v="4"/>
    <x v="88"/>
    <n v="0"/>
  </r>
  <r>
    <s v="PARKYN"/>
    <s v="Michael"/>
    <x v="104"/>
    <x v="0"/>
    <s v="COMP SIGHT"/>
    <s v="M"/>
    <d v="2016-05-29T00:00:00"/>
    <m/>
    <x v="4"/>
    <x v="88"/>
    <n v="0"/>
  </r>
  <r>
    <s v="PARKYN"/>
    <s v="Michael"/>
    <x v="104"/>
    <x v="0"/>
    <s v="COMP SIGHT"/>
    <s v="M"/>
    <d v="2016-06-05T00:00:00"/>
    <m/>
    <x v="4"/>
    <x v="88"/>
    <n v="0"/>
  </r>
  <r>
    <s v="PARKYN"/>
    <s v="Michael"/>
    <x v="104"/>
    <x v="0"/>
    <s v="COMP SIGHT"/>
    <s v="M"/>
    <d v="2016-06-19T00:00:00"/>
    <m/>
    <x v="4"/>
    <x v="88"/>
    <n v="0"/>
  </r>
  <r>
    <s v="PARKYN"/>
    <s v="Michael"/>
    <x v="104"/>
    <x v="0"/>
    <s v="COMP SIGHT"/>
    <s v="M"/>
    <d v="2016-07-03T00:00:00"/>
    <m/>
    <x v="4"/>
    <x v="88"/>
    <n v="0"/>
  </r>
  <r>
    <s v="PARKYN"/>
    <s v="Michael"/>
    <x v="104"/>
    <x v="0"/>
    <s v="COMP SIGHT"/>
    <s v="M"/>
    <d v="2016-07-10T00:00:00"/>
    <m/>
    <x v="4"/>
    <x v="88"/>
    <n v="0"/>
  </r>
  <r>
    <s v="PARKYN"/>
    <s v="Michael"/>
    <x v="104"/>
    <x v="0"/>
    <s v="COMP SIGHT"/>
    <s v="M"/>
    <d v="2016-08-07T00:00:00"/>
    <m/>
    <x v="4"/>
    <x v="88"/>
    <n v="0"/>
  </r>
  <r>
    <s v="PARKYN"/>
    <s v="Michael"/>
    <x v="104"/>
    <x v="0"/>
    <s v="COMP SIGHT"/>
    <s v="M"/>
    <d v="2016-08-14T00:00:00"/>
    <m/>
    <x v="4"/>
    <x v="88"/>
    <n v="0"/>
  </r>
  <r>
    <s v="PARKYN"/>
    <s v="Michael"/>
    <x v="104"/>
    <x v="0"/>
    <s v="COMP SIGHT"/>
    <s v="M"/>
    <d v="2016-08-28T00:00:00"/>
    <m/>
    <x v="4"/>
    <x v="88"/>
    <n v="0"/>
  </r>
  <r>
    <s v="PARKYN"/>
    <s v="Michael"/>
    <x v="104"/>
    <x v="0"/>
    <s v="COMP SIGHT"/>
    <s v="M"/>
    <d v="2016-09-04T00:00:00"/>
    <m/>
    <x v="4"/>
    <x v="88"/>
    <n v="0"/>
  </r>
  <r>
    <s v="PARKYN"/>
    <s v="Michael"/>
    <x v="104"/>
    <x v="0"/>
    <s v="COMP SIGHT"/>
    <s v="M"/>
    <d v="2016-09-11T00:00:00"/>
    <m/>
    <x v="4"/>
    <x v="88"/>
    <n v="0"/>
  </r>
  <r>
    <s v="PARKYN"/>
    <s v="Michael"/>
    <x v="104"/>
    <x v="0"/>
    <s v="COMP SIGHT"/>
    <s v="M"/>
    <d v="2016-09-18T00:00:00"/>
    <m/>
    <x v="4"/>
    <x v="88"/>
    <n v="0"/>
  </r>
  <r>
    <s v="PARKYN"/>
    <s v="Michael"/>
    <x v="104"/>
    <x v="0"/>
    <s v="COMP SIGHT"/>
    <s v="M"/>
    <d v="2016-10-09T00:00:00"/>
    <m/>
    <x v="4"/>
    <x v="88"/>
    <n v="0"/>
  </r>
  <r>
    <s v="PARKYN"/>
    <s v="Michael"/>
    <x v="104"/>
    <x v="0"/>
    <s v="COMP SIGHT"/>
    <s v="M"/>
    <d v="2016-10-02T00:00:00"/>
    <m/>
    <x v="4"/>
    <x v="88"/>
    <n v="0"/>
  </r>
  <r>
    <s v="PARKYN"/>
    <s v="Michael"/>
    <x v="104"/>
    <x v="0"/>
    <s v="COMP SIGHT"/>
    <s v="M"/>
    <d v="2016-10-16T00:00:00"/>
    <m/>
    <x v="4"/>
    <x v="88"/>
    <n v="0"/>
  </r>
  <r>
    <s v="PARKYN"/>
    <s v="Michael"/>
    <x v="104"/>
    <x v="0"/>
    <s v="COMP SIGHT"/>
    <s v="M"/>
    <d v="2016-10-23T00:00:00"/>
    <m/>
    <x v="4"/>
    <x v="88"/>
    <n v="0"/>
  </r>
  <r>
    <s v="PARKYN"/>
    <s v="Michael"/>
    <x v="104"/>
    <x v="0"/>
    <s v="COMP SIGHT"/>
    <s v="M"/>
    <d v="2016-10-30T00:00:00"/>
    <m/>
    <x v="4"/>
    <x v="88"/>
    <n v="0"/>
  </r>
  <r>
    <s v="PAYNE"/>
    <s v="Kel"/>
    <x v="105"/>
    <x v="0"/>
    <s v="RECURVE"/>
    <s v="M"/>
    <d v="2016-02-28T00:00:00"/>
    <n v="165"/>
    <x v="1"/>
    <x v="128"/>
    <n v="10.517241379310345"/>
  </r>
  <r>
    <s v="PAYNE"/>
    <s v="Kel"/>
    <x v="105"/>
    <x v="0"/>
    <s v="RECURVE"/>
    <s v="M"/>
    <d v="2016-02-21T00:00:00"/>
    <n v="140"/>
    <x v="1"/>
    <x v="128"/>
    <n v="10.517241379310345"/>
  </r>
  <r>
    <s v="PAYNE"/>
    <s v="Kel"/>
    <x v="105"/>
    <x v="0"/>
    <s v="RECURVE"/>
    <s v="M"/>
    <d v="2016-01-17T00:00:00"/>
    <m/>
    <x v="4"/>
    <x v="88"/>
    <n v="0"/>
  </r>
  <r>
    <s v="PAYNE"/>
    <s v="Kel"/>
    <x v="105"/>
    <x v="0"/>
    <s v="RECURVE"/>
    <s v="M"/>
    <d v="2016-01-31T00:00:00"/>
    <m/>
    <x v="4"/>
    <x v="88"/>
    <n v="0"/>
  </r>
  <r>
    <s v="PAYNE"/>
    <s v="Kel"/>
    <x v="105"/>
    <x v="0"/>
    <s v="RECURVE"/>
    <s v="M"/>
    <d v="2016-02-07T00:00:00"/>
    <m/>
    <x v="4"/>
    <x v="88"/>
    <n v="0"/>
  </r>
  <r>
    <s v="PAYNE"/>
    <s v="Kel"/>
    <x v="105"/>
    <x v="0"/>
    <s v="RECURVE"/>
    <s v="M"/>
    <d v="2016-02-14T00:00:00"/>
    <m/>
    <x v="4"/>
    <x v="88"/>
    <n v="0"/>
  </r>
  <r>
    <s v="PAYNE"/>
    <s v="Kel"/>
    <x v="105"/>
    <x v="0"/>
    <s v="RECURVE"/>
    <s v="M"/>
    <d v="2016-03-06T00:00:00"/>
    <m/>
    <x v="4"/>
    <x v="88"/>
    <n v="0"/>
  </r>
  <r>
    <s v="PAYNE"/>
    <s v="Kel"/>
    <x v="105"/>
    <x v="0"/>
    <s v="RECURVE"/>
    <s v="M"/>
    <d v="2016-03-13T00:00:00"/>
    <m/>
    <x v="4"/>
    <x v="88"/>
    <n v="0"/>
  </r>
  <r>
    <s v="PAYNE"/>
    <s v="Kel"/>
    <x v="105"/>
    <x v="0"/>
    <s v="RECURVE"/>
    <s v="M"/>
    <d v="2016-03-20T00:00:00"/>
    <m/>
    <x v="4"/>
    <x v="88"/>
    <n v="0"/>
  </r>
  <r>
    <s v="PAYNE"/>
    <s v="Kel"/>
    <x v="105"/>
    <x v="0"/>
    <s v="RECURVE"/>
    <s v="M"/>
    <d v="2016-04-03T00:00:00"/>
    <m/>
    <x v="4"/>
    <x v="88"/>
    <n v="0"/>
  </r>
  <r>
    <s v="PAYNE"/>
    <s v="Kel"/>
    <x v="105"/>
    <x v="0"/>
    <s v="RECURVE"/>
    <s v="M"/>
    <d v="2016-04-17T00:00:00"/>
    <m/>
    <x v="4"/>
    <x v="88"/>
    <n v="0"/>
  </r>
  <r>
    <s v="PAYNE"/>
    <s v="Kel"/>
    <x v="105"/>
    <x v="0"/>
    <s v="RECURVE"/>
    <s v="M"/>
    <d v="2016-05-15T00:00:00"/>
    <m/>
    <x v="4"/>
    <x v="88"/>
    <n v="0"/>
  </r>
  <r>
    <s v="PAYNE"/>
    <s v="Kel"/>
    <x v="105"/>
    <x v="0"/>
    <s v="RECURVE"/>
    <s v="M"/>
    <d v="2016-05-22T00:00:00"/>
    <m/>
    <x v="4"/>
    <x v="88"/>
    <n v="0"/>
  </r>
  <r>
    <s v="PAYNE"/>
    <s v="Kel"/>
    <x v="105"/>
    <x v="0"/>
    <s v="RECURVE"/>
    <s v="M"/>
    <d v="2016-05-29T00:00:00"/>
    <m/>
    <x v="4"/>
    <x v="88"/>
    <n v="0"/>
  </r>
  <r>
    <s v="PAYNE"/>
    <s v="Kel"/>
    <x v="105"/>
    <x v="0"/>
    <s v="RECURVE"/>
    <s v="M"/>
    <d v="2016-06-05T00:00:00"/>
    <m/>
    <x v="4"/>
    <x v="88"/>
    <n v="0"/>
  </r>
  <r>
    <s v="PAYNE"/>
    <s v="Kel"/>
    <x v="105"/>
    <x v="0"/>
    <s v="RECURVE"/>
    <s v="M"/>
    <d v="2016-06-19T00:00:00"/>
    <m/>
    <x v="4"/>
    <x v="88"/>
    <n v="0"/>
  </r>
  <r>
    <s v="PAYNE"/>
    <s v="Kel"/>
    <x v="105"/>
    <x v="0"/>
    <s v="RECURVE"/>
    <s v="M"/>
    <d v="2016-07-03T00:00:00"/>
    <m/>
    <x v="4"/>
    <x v="88"/>
    <n v="0"/>
  </r>
  <r>
    <s v="PAYNE"/>
    <s v="Kel"/>
    <x v="105"/>
    <x v="0"/>
    <s v="RECURVE"/>
    <s v="M"/>
    <d v="2016-07-10T00:00:00"/>
    <m/>
    <x v="4"/>
    <x v="88"/>
    <n v="0"/>
  </r>
  <r>
    <s v="PAYNE"/>
    <s v="Kel"/>
    <x v="105"/>
    <x v="0"/>
    <s v="RECURVE"/>
    <s v="M"/>
    <d v="2016-08-07T00:00:00"/>
    <m/>
    <x v="4"/>
    <x v="88"/>
    <n v="0"/>
  </r>
  <r>
    <s v="PAYNE"/>
    <s v="Kel"/>
    <x v="105"/>
    <x v="0"/>
    <s v="RECURVE"/>
    <s v="M"/>
    <d v="2016-08-14T00:00:00"/>
    <m/>
    <x v="4"/>
    <x v="88"/>
    <n v="0"/>
  </r>
  <r>
    <s v="PAYNE"/>
    <s v="Kel"/>
    <x v="105"/>
    <x v="0"/>
    <s v="RECURVE"/>
    <s v="M"/>
    <d v="2016-08-28T00:00:00"/>
    <m/>
    <x v="4"/>
    <x v="88"/>
    <n v="0"/>
  </r>
  <r>
    <s v="PAYNE"/>
    <s v="Kel"/>
    <x v="105"/>
    <x v="0"/>
    <s v="RECURVE"/>
    <s v="M"/>
    <d v="2016-09-04T00:00:00"/>
    <m/>
    <x v="4"/>
    <x v="88"/>
    <n v="0"/>
  </r>
  <r>
    <s v="PAYNE"/>
    <s v="Kel"/>
    <x v="105"/>
    <x v="0"/>
    <s v="RECURVE"/>
    <s v="M"/>
    <d v="2016-09-11T00:00:00"/>
    <m/>
    <x v="4"/>
    <x v="88"/>
    <n v="0"/>
  </r>
  <r>
    <s v="PAYNE"/>
    <s v="Kel"/>
    <x v="105"/>
    <x v="0"/>
    <s v="RECURVE"/>
    <s v="M"/>
    <d v="2016-09-18T00:00:00"/>
    <m/>
    <x v="4"/>
    <x v="88"/>
    <n v="0"/>
  </r>
  <r>
    <s v="PAYNE"/>
    <s v="Kel"/>
    <x v="105"/>
    <x v="0"/>
    <s v="RECURVE"/>
    <s v="M"/>
    <d v="2016-10-09T00:00:00"/>
    <m/>
    <x v="4"/>
    <x v="88"/>
    <n v="0"/>
  </r>
  <r>
    <s v="PAYNE"/>
    <s v="Kel"/>
    <x v="105"/>
    <x v="0"/>
    <s v="RECURVE"/>
    <s v="M"/>
    <d v="2016-10-02T00:00:00"/>
    <m/>
    <x v="4"/>
    <x v="88"/>
    <n v="0"/>
  </r>
  <r>
    <s v="PAYNE"/>
    <s v="Kel"/>
    <x v="105"/>
    <x v="0"/>
    <s v="RECURVE"/>
    <s v="M"/>
    <d v="2016-10-16T00:00:00"/>
    <m/>
    <x v="4"/>
    <x v="88"/>
    <n v="0"/>
  </r>
  <r>
    <s v="PAYNE"/>
    <s v="Kel"/>
    <x v="105"/>
    <x v="0"/>
    <s v="RECURVE"/>
    <s v="M"/>
    <d v="2016-10-23T00:00:00"/>
    <m/>
    <x v="4"/>
    <x v="88"/>
    <n v="0"/>
  </r>
  <r>
    <s v="PAYNE"/>
    <s v="Kel"/>
    <x v="105"/>
    <x v="0"/>
    <s v="RECURVE"/>
    <s v="M"/>
    <d v="2016-10-30T00:00:00"/>
    <m/>
    <x v="4"/>
    <x v="88"/>
    <n v="0"/>
  </r>
  <r>
    <s v="PETE"/>
    <s v="Tazzie"/>
    <x v="106"/>
    <x v="0"/>
    <s v="RECURVE"/>
    <s v="M"/>
    <d v="2016-02-28T00:00:00"/>
    <n v="126"/>
    <x v="0"/>
    <x v="129"/>
    <n v="4.3448275862068968"/>
  </r>
  <r>
    <s v="PETE"/>
    <s v="Tazzie"/>
    <x v="106"/>
    <x v="0"/>
    <s v="RECURVE"/>
    <s v="M"/>
    <d v="2016-05-29T00:00:00"/>
    <n v="102"/>
    <x v="1"/>
    <x v="130"/>
    <n v="21.03448275862069"/>
  </r>
  <r>
    <s v="PETE"/>
    <s v="Tazzie"/>
    <x v="106"/>
    <x v="0"/>
    <s v="RECURVE"/>
    <s v="M"/>
    <d v="2016-05-22T00:00:00"/>
    <n v="97"/>
    <x v="1"/>
    <x v="130"/>
    <n v="21.03448275862069"/>
  </r>
  <r>
    <s v="PETE"/>
    <s v="Tazzie"/>
    <x v="106"/>
    <x v="0"/>
    <s v="RECURVE"/>
    <s v="M"/>
    <d v="2016-10-09T00:00:00"/>
    <n v="95"/>
    <x v="1"/>
    <x v="130"/>
    <n v="21.03448275862069"/>
  </r>
  <r>
    <s v="PETE"/>
    <s v="Tazzie"/>
    <x v="106"/>
    <x v="0"/>
    <s v="RECURVE"/>
    <s v="M"/>
    <d v="2016-09-11T00:00:00"/>
    <n v="87"/>
    <x v="1"/>
    <x v="130"/>
    <n v="21.03448275862069"/>
  </r>
  <r>
    <s v="PETE"/>
    <s v="Tazzie"/>
    <x v="106"/>
    <x v="0"/>
    <s v="RECURVE"/>
    <s v="M"/>
    <d v="2016-10-23T00:00:00"/>
    <n v="87"/>
    <x v="1"/>
    <x v="130"/>
    <n v="21.03448275862069"/>
  </r>
  <r>
    <s v="PETE"/>
    <s v="Tazzie"/>
    <x v="106"/>
    <x v="0"/>
    <s v="RECURVE"/>
    <s v="M"/>
    <d v="2016-10-30T00:00:00"/>
    <n v="86"/>
    <x v="1"/>
    <x v="130"/>
    <n v="21.03448275862069"/>
  </r>
  <r>
    <s v="PETE"/>
    <s v="Tazzie"/>
    <x v="106"/>
    <x v="0"/>
    <s v="RECURVE"/>
    <s v="M"/>
    <d v="2016-02-07T00:00:00"/>
    <n v="56"/>
    <x v="1"/>
    <x v="130"/>
    <n v="21.03448275862069"/>
  </r>
  <r>
    <s v="PETE"/>
    <s v="Tazzie"/>
    <x v="106"/>
    <x v="0"/>
    <s v="RECURVE"/>
    <s v="M"/>
    <d v="2016-01-17T00:00:00"/>
    <m/>
    <x v="4"/>
    <x v="88"/>
    <n v="0"/>
  </r>
  <r>
    <s v="PETE"/>
    <s v="Tazzie"/>
    <x v="106"/>
    <x v="0"/>
    <s v="RECURVE"/>
    <s v="M"/>
    <d v="2016-01-31T00:00:00"/>
    <m/>
    <x v="4"/>
    <x v="88"/>
    <n v="0"/>
  </r>
  <r>
    <s v="PETE"/>
    <s v="Tazzie"/>
    <x v="106"/>
    <x v="0"/>
    <s v="RECURVE"/>
    <s v="M"/>
    <d v="2016-02-14T00:00:00"/>
    <m/>
    <x v="4"/>
    <x v="88"/>
    <n v="0"/>
  </r>
  <r>
    <s v="PETE"/>
    <s v="Tazzie"/>
    <x v="106"/>
    <x v="0"/>
    <s v="RECURVE"/>
    <s v="M"/>
    <d v="2016-02-21T00:00:00"/>
    <m/>
    <x v="4"/>
    <x v="88"/>
    <n v="0"/>
  </r>
  <r>
    <s v="PETE"/>
    <s v="Tazzie"/>
    <x v="106"/>
    <x v="0"/>
    <s v="RECURVE"/>
    <s v="M"/>
    <d v="2016-03-06T00:00:00"/>
    <m/>
    <x v="4"/>
    <x v="88"/>
    <n v="0"/>
  </r>
  <r>
    <s v="PETE"/>
    <s v="Tazzie"/>
    <x v="106"/>
    <x v="0"/>
    <s v="RECURVE"/>
    <s v="M"/>
    <d v="2016-03-13T00:00:00"/>
    <m/>
    <x v="4"/>
    <x v="88"/>
    <n v="0"/>
  </r>
  <r>
    <s v="PETE"/>
    <s v="Tazzie"/>
    <x v="106"/>
    <x v="0"/>
    <s v="RECURVE"/>
    <s v="M"/>
    <d v="2016-03-20T00:00:00"/>
    <m/>
    <x v="4"/>
    <x v="88"/>
    <n v="0"/>
  </r>
  <r>
    <s v="PETE"/>
    <s v="Tazzie"/>
    <x v="106"/>
    <x v="0"/>
    <s v="RECURVE"/>
    <s v="M"/>
    <d v="2016-04-03T00:00:00"/>
    <m/>
    <x v="4"/>
    <x v="88"/>
    <n v="0"/>
  </r>
  <r>
    <s v="PETE"/>
    <s v="Tazzie"/>
    <x v="106"/>
    <x v="0"/>
    <s v="RECURVE"/>
    <s v="M"/>
    <d v="2016-04-17T00:00:00"/>
    <m/>
    <x v="4"/>
    <x v="88"/>
    <n v="0"/>
  </r>
  <r>
    <s v="PETE"/>
    <s v="Tazzie"/>
    <x v="106"/>
    <x v="0"/>
    <s v="RECURVE"/>
    <s v="M"/>
    <d v="2016-05-15T00:00:00"/>
    <m/>
    <x v="4"/>
    <x v="88"/>
    <n v="0"/>
  </r>
  <r>
    <s v="PETE"/>
    <s v="Tazzie"/>
    <x v="106"/>
    <x v="0"/>
    <s v="RECURVE"/>
    <s v="M"/>
    <d v="2016-06-05T00:00:00"/>
    <m/>
    <x v="4"/>
    <x v="88"/>
    <n v="0"/>
  </r>
  <r>
    <s v="PETE"/>
    <s v="Tazzie"/>
    <x v="106"/>
    <x v="0"/>
    <s v="RECURVE"/>
    <s v="M"/>
    <d v="2016-06-19T00:00:00"/>
    <m/>
    <x v="4"/>
    <x v="88"/>
    <n v="0"/>
  </r>
  <r>
    <s v="PETE"/>
    <s v="Tazzie"/>
    <x v="106"/>
    <x v="0"/>
    <s v="RECURVE"/>
    <s v="M"/>
    <d v="2016-07-03T00:00:00"/>
    <m/>
    <x v="4"/>
    <x v="88"/>
    <n v="0"/>
  </r>
  <r>
    <s v="PETE"/>
    <s v="Tazzie"/>
    <x v="106"/>
    <x v="0"/>
    <s v="RECURVE"/>
    <s v="M"/>
    <d v="2016-07-10T00:00:00"/>
    <m/>
    <x v="4"/>
    <x v="88"/>
    <n v="0"/>
  </r>
  <r>
    <s v="PETE"/>
    <s v="Tazzie"/>
    <x v="106"/>
    <x v="0"/>
    <s v="RECURVE"/>
    <s v="M"/>
    <d v="2016-08-07T00:00:00"/>
    <m/>
    <x v="4"/>
    <x v="88"/>
    <n v="0"/>
  </r>
  <r>
    <s v="PETE"/>
    <s v="Tazzie"/>
    <x v="106"/>
    <x v="0"/>
    <s v="RECURVE"/>
    <s v="M"/>
    <d v="2016-08-14T00:00:00"/>
    <m/>
    <x v="4"/>
    <x v="88"/>
    <n v="0"/>
  </r>
  <r>
    <s v="PETE"/>
    <s v="Tazzie"/>
    <x v="106"/>
    <x v="0"/>
    <s v="RECURVE"/>
    <s v="M"/>
    <d v="2016-08-28T00:00:00"/>
    <m/>
    <x v="4"/>
    <x v="88"/>
    <n v="0"/>
  </r>
  <r>
    <s v="PETE"/>
    <s v="Tazzie"/>
    <x v="106"/>
    <x v="0"/>
    <s v="RECURVE"/>
    <s v="M"/>
    <d v="2016-09-04T00:00:00"/>
    <m/>
    <x v="4"/>
    <x v="88"/>
    <n v="0"/>
  </r>
  <r>
    <s v="PETE"/>
    <s v="Tazzie"/>
    <x v="106"/>
    <x v="0"/>
    <s v="RECURVE"/>
    <s v="M"/>
    <d v="2016-09-18T00:00:00"/>
    <m/>
    <x v="4"/>
    <x v="88"/>
    <n v="0"/>
  </r>
  <r>
    <s v="PETE"/>
    <s v="Tazzie"/>
    <x v="106"/>
    <x v="0"/>
    <s v="RECURVE"/>
    <s v="M"/>
    <d v="2016-10-02T00:00:00"/>
    <m/>
    <x v="4"/>
    <x v="88"/>
    <n v="0"/>
  </r>
  <r>
    <s v="PETE"/>
    <s v="Tazzie"/>
    <x v="106"/>
    <x v="0"/>
    <s v="RECURVE"/>
    <s v="M"/>
    <d v="2016-10-16T00:00:00"/>
    <m/>
    <x v="4"/>
    <x v="88"/>
    <n v="0"/>
  </r>
  <r>
    <s v="POTTER"/>
    <s v="Sean"/>
    <x v="107"/>
    <x v="0"/>
    <s v="COMP SIGHT"/>
    <s v="M"/>
    <d v="2016-04-03T00:00:00"/>
    <n v="189"/>
    <x v="0"/>
    <x v="131"/>
    <n v="145.62068965517241"/>
  </r>
  <r>
    <s v="POTTER"/>
    <s v="Sean"/>
    <x v="107"/>
    <x v="0"/>
    <s v="COMP SIGHT"/>
    <s v="M"/>
    <d v="2016-10-23T00:00:00"/>
    <n v="178"/>
    <x v="0"/>
    <x v="131"/>
    <n v="145.62068965517241"/>
  </r>
  <r>
    <s v="POTTER"/>
    <s v="Sean"/>
    <x v="107"/>
    <x v="0"/>
    <s v="COMP SIGHT"/>
    <s v="M"/>
    <d v="2016-02-07T00:00:00"/>
    <n v="177"/>
    <x v="0"/>
    <x v="131"/>
    <n v="145.62068965517241"/>
  </r>
  <r>
    <s v="POTTER"/>
    <s v="Sean"/>
    <x v="107"/>
    <x v="0"/>
    <s v="COMP SIGHT"/>
    <s v="M"/>
    <d v="2016-02-21T00:00:00"/>
    <n v="177"/>
    <x v="0"/>
    <x v="131"/>
    <n v="145.62068965517241"/>
  </r>
  <r>
    <s v="POTTER"/>
    <s v="Sean"/>
    <x v="107"/>
    <x v="0"/>
    <s v="COMP SIGHT"/>
    <s v="M"/>
    <d v="2016-10-16T00:00:00"/>
    <n v="177"/>
    <x v="0"/>
    <x v="131"/>
    <n v="145.62068965517241"/>
  </r>
  <r>
    <s v="POTTER"/>
    <s v="Sean"/>
    <x v="107"/>
    <x v="0"/>
    <s v="COMP SIGHT"/>
    <s v="M"/>
    <d v="2016-07-10T00:00:00"/>
    <n v="173"/>
    <x v="0"/>
    <x v="131"/>
    <n v="145.62068965517241"/>
  </r>
  <r>
    <s v="POTTER"/>
    <s v="Sean"/>
    <x v="107"/>
    <x v="0"/>
    <s v="COMP SIGHT"/>
    <s v="M"/>
    <d v="2016-02-28T00:00:00"/>
    <n v="170"/>
    <x v="0"/>
    <x v="131"/>
    <n v="145.62068965517241"/>
  </r>
  <r>
    <s v="POTTER"/>
    <s v="Sean"/>
    <x v="107"/>
    <x v="0"/>
    <s v="COMP SIGHT"/>
    <s v="M"/>
    <d v="2016-10-02T00:00:00"/>
    <n v="170"/>
    <x v="0"/>
    <x v="131"/>
    <n v="145.62068965517241"/>
  </r>
  <r>
    <s v="POTTER"/>
    <s v="Sean"/>
    <x v="107"/>
    <x v="0"/>
    <s v="COMP SIGHT"/>
    <s v="M"/>
    <d v="2016-06-19T00:00:00"/>
    <n v="169"/>
    <x v="0"/>
    <x v="131"/>
    <n v="145.62068965517241"/>
  </r>
  <r>
    <s v="POTTER"/>
    <s v="Sean"/>
    <x v="107"/>
    <x v="0"/>
    <s v="COMP SIGHT"/>
    <s v="M"/>
    <d v="2016-06-05T00:00:00"/>
    <n v="167"/>
    <x v="0"/>
    <x v="131"/>
    <n v="145.62068965517241"/>
  </r>
  <r>
    <s v="POTTER"/>
    <s v="Sean"/>
    <x v="107"/>
    <x v="0"/>
    <s v="COMP SIGHT"/>
    <s v="M"/>
    <d v="2016-05-29T00:00:00"/>
    <n v="166"/>
    <x v="0"/>
    <x v="131"/>
    <n v="145.62068965517241"/>
  </r>
  <r>
    <s v="POTTER"/>
    <s v="Sean"/>
    <x v="107"/>
    <x v="0"/>
    <s v="COMP SIGHT"/>
    <s v="M"/>
    <d v="2016-01-17T00:00:00"/>
    <n v="164"/>
    <x v="0"/>
    <x v="131"/>
    <n v="145.62068965517241"/>
  </r>
  <r>
    <s v="POTTER"/>
    <s v="Sean"/>
    <x v="107"/>
    <x v="0"/>
    <s v="COMP SIGHT"/>
    <s v="M"/>
    <d v="2016-03-20T00:00:00"/>
    <n v="162"/>
    <x v="0"/>
    <x v="131"/>
    <n v="145.62068965517241"/>
  </r>
  <r>
    <s v="POTTER"/>
    <s v="Sean"/>
    <x v="107"/>
    <x v="0"/>
    <s v="COMP SIGHT"/>
    <s v="M"/>
    <d v="2016-08-07T00:00:00"/>
    <n v="160"/>
    <x v="0"/>
    <x v="131"/>
    <n v="145.62068965517241"/>
  </r>
  <r>
    <s v="POTTER"/>
    <s v="Sean"/>
    <x v="107"/>
    <x v="0"/>
    <s v="COMP SIGHT"/>
    <s v="M"/>
    <d v="2016-10-09T00:00:00"/>
    <n v="160"/>
    <x v="0"/>
    <x v="131"/>
    <n v="145.62068965517241"/>
  </r>
  <r>
    <s v="POTTER"/>
    <s v="Sean"/>
    <x v="107"/>
    <x v="0"/>
    <s v="COMP SIGHT"/>
    <s v="M"/>
    <d v="2016-02-14T00:00:00"/>
    <n v="157"/>
    <x v="0"/>
    <x v="131"/>
    <n v="145.62068965517241"/>
  </r>
  <r>
    <s v="POTTER"/>
    <s v="Sean"/>
    <x v="107"/>
    <x v="0"/>
    <s v="COMP SIGHT"/>
    <s v="M"/>
    <d v="2016-09-11T00:00:00"/>
    <n v="157"/>
    <x v="0"/>
    <x v="131"/>
    <n v="145.62068965517241"/>
  </r>
  <r>
    <s v="POTTER"/>
    <s v="Sean"/>
    <x v="107"/>
    <x v="0"/>
    <s v="COMP SIGHT"/>
    <s v="M"/>
    <d v="2016-07-03T00:00:00"/>
    <n v="156"/>
    <x v="0"/>
    <x v="131"/>
    <n v="145.62068965517241"/>
  </r>
  <r>
    <s v="POTTER"/>
    <s v="Sean"/>
    <x v="107"/>
    <x v="0"/>
    <s v="COMP SIGHT"/>
    <s v="M"/>
    <d v="2016-01-31T00:00:00"/>
    <n v="154"/>
    <x v="0"/>
    <x v="131"/>
    <n v="145.62068965517241"/>
  </r>
  <r>
    <s v="POTTER"/>
    <s v="Sean"/>
    <x v="107"/>
    <x v="0"/>
    <s v="COMP SIGHT"/>
    <s v="M"/>
    <d v="2016-09-18T00:00:00"/>
    <n v="154"/>
    <x v="0"/>
    <x v="131"/>
    <n v="145.62068965517241"/>
  </r>
  <r>
    <s v="POTTER"/>
    <s v="Sean"/>
    <x v="107"/>
    <x v="0"/>
    <s v="COMP SIGHT"/>
    <s v="M"/>
    <d v="2016-04-17T00:00:00"/>
    <n v="152"/>
    <x v="0"/>
    <x v="131"/>
    <n v="145.62068965517241"/>
  </r>
  <r>
    <s v="POTTER"/>
    <s v="Sean"/>
    <x v="107"/>
    <x v="0"/>
    <s v="COMP SIGHT"/>
    <s v="M"/>
    <d v="2016-08-14T00:00:00"/>
    <n v="151"/>
    <x v="0"/>
    <x v="131"/>
    <n v="145.62068965517241"/>
  </r>
  <r>
    <s v="POTTER"/>
    <s v="Sean"/>
    <x v="107"/>
    <x v="0"/>
    <s v="COMP SIGHT"/>
    <s v="M"/>
    <d v="2016-05-15T00:00:00"/>
    <n v="150"/>
    <x v="0"/>
    <x v="131"/>
    <n v="145.62068965517241"/>
  </r>
  <r>
    <s v="POTTER"/>
    <s v="Sean"/>
    <x v="107"/>
    <x v="0"/>
    <s v="COMP SIGHT"/>
    <s v="M"/>
    <d v="2016-09-04T00:00:00"/>
    <n v="150"/>
    <x v="0"/>
    <x v="131"/>
    <n v="145.62068965517241"/>
  </r>
  <r>
    <s v="POTTER"/>
    <s v="Sean"/>
    <x v="107"/>
    <x v="0"/>
    <s v="COMP SIGHT"/>
    <s v="M"/>
    <d v="2016-08-28T00:00:00"/>
    <n v="143"/>
    <x v="0"/>
    <x v="131"/>
    <n v="145.62068965517241"/>
  </r>
  <r>
    <s v="POTTER"/>
    <s v="Sean"/>
    <x v="107"/>
    <x v="0"/>
    <s v="COMP SIGHT"/>
    <s v="M"/>
    <d v="2016-05-22T00:00:00"/>
    <n v="140"/>
    <x v="0"/>
    <x v="131"/>
    <n v="145.62068965517241"/>
  </r>
  <r>
    <s v="POTTER"/>
    <s v="Sean"/>
    <x v="107"/>
    <x v="0"/>
    <s v="COMP SIGHT"/>
    <s v="M"/>
    <d v="2016-03-06T00:00:00"/>
    <m/>
    <x v="4"/>
    <x v="88"/>
    <n v="0"/>
  </r>
  <r>
    <s v="POTTER"/>
    <s v="Sean"/>
    <x v="107"/>
    <x v="0"/>
    <s v="COMP SIGHT"/>
    <s v="M"/>
    <d v="2016-03-13T00:00:00"/>
    <m/>
    <x v="4"/>
    <x v="88"/>
    <n v="0"/>
  </r>
  <r>
    <s v="POTTER"/>
    <s v="Sean"/>
    <x v="107"/>
    <x v="0"/>
    <s v="COMP SIGHT"/>
    <s v="M"/>
    <d v="2016-10-30T00:00:00"/>
    <m/>
    <x v="4"/>
    <x v="88"/>
    <n v="0"/>
  </r>
  <r>
    <s v="QUINN"/>
    <s v="Jane"/>
    <x v="108"/>
    <x v="0"/>
    <s v="RECURVE"/>
    <s v="F"/>
    <d v="2016-03-13T00:00:00"/>
    <n v="40"/>
    <x v="1"/>
    <x v="24"/>
    <n v="2.6896551724137931"/>
  </r>
  <r>
    <s v="QUINN"/>
    <s v="Jane"/>
    <x v="108"/>
    <x v="0"/>
    <s v="RECURVE"/>
    <s v="F"/>
    <d v="2016-03-20T00:00:00"/>
    <n v="38"/>
    <x v="1"/>
    <x v="24"/>
    <n v="2.6896551724137931"/>
  </r>
  <r>
    <s v="QUINN"/>
    <s v="Jane"/>
    <x v="108"/>
    <x v="0"/>
    <s v="RECURVE"/>
    <s v="F"/>
    <d v="2016-01-17T00:00:00"/>
    <m/>
    <x v="4"/>
    <x v="88"/>
    <n v="0"/>
  </r>
  <r>
    <s v="QUINN"/>
    <s v="Jane"/>
    <x v="108"/>
    <x v="0"/>
    <s v="RECURVE"/>
    <s v="F"/>
    <d v="2016-01-31T00:00:00"/>
    <m/>
    <x v="4"/>
    <x v="88"/>
    <n v="0"/>
  </r>
  <r>
    <s v="QUINN"/>
    <s v="Jane"/>
    <x v="108"/>
    <x v="0"/>
    <s v="RECURVE"/>
    <s v="F"/>
    <d v="2016-02-07T00:00:00"/>
    <m/>
    <x v="4"/>
    <x v="88"/>
    <n v="0"/>
  </r>
  <r>
    <s v="QUINN"/>
    <s v="Jane"/>
    <x v="108"/>
    <x v="0"/>
    <s v="RECURVE"/>
    <s v="F"/>
    <d v="2016-02-14T00:00:00"/>
    <m/>
    <x v="4"/>
    <x v="88"/>
    <n v="0"/>
  </r>
  <r>
    <s v="QUINN"/>
    <s v="Jane"/>
    <x v="108"/>
    <x v="0"/>
    <s v="RECURVE"/>
    <s v="F"/>
    <d v="2016-02-21T00:00:00"/>
    <m/>
    <x v="4"/>
    <x v="88"/>
    <n v="0"/>
  </r>
  <r>
    <s v="QUINN"/>
    <s v="Jane"/>
    <x v="108"/>
    <x v="0"/>
    <s v="RECURVE"/>
    <s v="F"/>
    <d v="2016-02-28T00:00:00"/>
    <m/>
    <x v="4"/>
    <x v="88"/>
    <n v="0"/>
  </r>
  <r>
    <s v="QUINN"/>
    <s v="Jane"/>
    <x v="108"/>
    <x v="0"/>
    <s v="RECURVE"/>
    <s v="F"/>
    <d v="2016-03-06T00:00:00"/>
    <m/>
    <x v="4"/>
    <x v="88"/>
    <n v="0"/>
  </r>
  <r>
    <s v="QUINN"/>
    <s v="Jane"/>
    <x v="108"/>
    <x v="0"/>
    <s v="RECURVE"/>
    <s v="F"/>
    <d v="2016-04-03T00:00:00"/>
    <m/>
    <x v="4"/>
    <x v="88"/>
    <n v="0"/>
  </r>
  <r>
    <s v="QUINN"/>
    <s v="Jane"/>
    <x v="108"/>
    <x v="0"/>
    <s v="RECURVE"/>
    <s v="F"/>
    <d v="2016-04-17T00:00:00"/>
    <m/>
    <x v="4"/>
    <x v="88"/>
    <n v="0"/>
  </r>
  <r>
    <s v="QUINN"/>
    <s v="Jane"/>
    <x v="108"/>
    <x v="0"/>
    <s v="RECURVE"/>
    <s v="F"/>
    <d v="2016-05-15T00:00:00"/>
    <m/>
    <x v="4"/>
    <x v="88"/>
    <n v="0"/>
  </r>
  <r>
    <s v="QUINN"/>
    <s v="Jane"/>
    <x v="108"/>
    <x v="0"/>
    <s v="RECURVE"/>
    <s v="F"/>
    <d v="2016-05-22T00:00:00"/>
    <m/>
    <x v="4"/>
    <x v="88"/>
    <n v="0"/>
  </r>
  <r>
    <s v="QUINN"/>
    <s v="Jane"/>
    <x v="108"/>
    <x v="0"/>
    <s v="RECURVE"/>
    <s v="F"/>
    <d v="2016-05-29T00:00:00"/>
    <m/>
    <x v="4"/>
    <x v="88"/>
    <n v="0"/>
  </r>
  <r>
    <s v="QUINN"/>
    <s v="Jane"/>
    <x v="108"/>
    <x v="0"/>
    <s v="RECURVE"/>
    <s v="F"/>
    <d v="2016-06-05T00:00:00"/>
    <m/>
    <x v="4"/>
    <x v="88"/>
    <n v="0"/>
  </r>
  <r>
    <s v="QUINN"/>
    <s v="Jane"/>
    <x v="108"/>
    <x v="0"/>
    <s v="RECURVE"/>
    <s v="F"/>
    <d v="2016-06-19T00:00:00"/>
    <m/>
    <x v="4"/>
    <x v="88"/>
    <n v="0"/>
  </r>
  <r>
    <s v="QUINN"/>
    <s v="Jane"/>
    <x v="108"/>
    <x v="0"/>
    <s v="RECURVE"/>
    <s v="F"/>
    <d v="2016-07-03T00:00:00"/>
    <m/>
    <x v="4"/>
    <x v="88"/>
    <n v="0"/>
  </r>
  <r>
    <s v="QUINN"/>
    <s v="Jane"/>
    <x v="108"/>
    <x v="0"/>
    <s v="RECURVE"/>
    <s v="F"/>
    <d v="2016-07-10T00:00:00"/>
    <m/>
    <x v="4"/>
    <x v="88"/>
    <n v="0"/>
  </r>
  <r>
    <s v="QUINN"/>
    <s v="Jane"/>
    <x v="108"/>
    <x v="0"/>
    <s v="RECURVE"/>
    <s v="F"/>
    <d v="2016-08-07T00:00:00"/>
    <m/>
    <x v="4"/>
    <x v="88"/>
    <n v="0"/>
  </r>
  <r>
    <s v="QUINN"/>
    <s v="Jane"/>
    <x v="108"/>
    <x v="0"/>
    <s v="RECURVE"/>
    <s v="F"/>
    <d v="2016-08-14T00:00:00"/>
    <m/>
    <x v="4"/>
    <x v="88"/>
    <n v="0"/>
  </r>
  <r>
    <s v="QUINN"/>
    <s v="Jane"/>
    <x v="108"/>
    <x v="0"/>
    <s v="RECURVE"/>
    <s v="F"/>
    <d v="2016-08-28T00:00:00"/>
    <m/>
    <x v="4"/>
    <x v="88"/>
    <n v="0"/>
  </r>
  <r>
    <s v="QUINN"/>
    <s v="Jane"/>
    <x v="108"/>
    <x v="0"/>
    <s v="RECURVE"/>
    <s v="F"/>
    <d v="2016-09-04T00:00:00"/>
    <m/>
    <x v="4"/>
    <x v="88"/>
    <n v="0"/>
  </r>
  <r>
    <s v="QUINN"/>
    <s v="Jane"/>
    <x v="108"/>
    <x v="0"/>
    <s v="RECURVE"/>
    <s v="F"/>
    <d v="2016-09-11T00:00:00"/>
    <m/>
    <x v="4"/>
    <x v="88"/>
    <n v="0"/>
  </r>
  <r>
    <s v="QUINN"/>
    <s v="Jane"/>
    <x v="108"/>
    <x v="0"/>
    <s v="RECURVE"/>
    <s v="F"/>
    <d v="2016-09-18T00:00:00"/>
    <m/>
    <x v="4"/>
    <x v="88"/>
    <n v="0"/>
  </r>
  <r>
    <s v="QUINN"/>
    <s v="Jane"/>
    <x v="108"/>
    <x v="0"/>
    <s v="RECURVE"/>
    <s v="F"/>
    <d v="2016-10-09T00:00:00"/>
    <m/>
    <x v="4"/>
    <x v="88"/>
    <n v="0"/>
  </r>
  <r>
    <s v="QUINN"/>
    <s v="Jane"/>
    <x v="108"/>
    <x v="0"/>
    <s v="RECURVE"/>
    <s v="F"/>
    <d v="2016-10-02T00:00:00"/>
    <m/>
    <x v="4"/>
    <x v="88"/>
    <n v="0"/>
  </r>
  <r>
    <s v="QUINN"/>
    <s v="Jane"/>
    <x v="108"/>
    <x v="0"/>
    <s v="RECURVE"/>
    <s v="F"/>
    <d v="2016-10-16T00:00:00"/>
    <m/>
    <x v="4"/>
    <x v="88"/>
    <n v="0"/>
  </r>
  <r>
    <s v="QUINN"/>
    <s v="Jane"/>
    <x v="108"/>
    <x v="0"/>
    <s v="RECURVE"/>
    <s v="F"/>
    <d v="2016-10-23T00:00:00"/>
    <m/>
    <x v="4"/>
    <x v="88"/>
    <n v="0"/>
  </r>
  <r>
    <s v="QUINN"/>
    <s v="Jane"/>
    <x v="108"/>
    <x v="0"/>
    <s v="RECURVE"/>
    <s v="F"/>
    <d v="2016-10-30T00:00:00"/>
    <m/>
    <x v="4"/>
    <x v="88"/>
    <n v="0"/>
  </r>
  <r>
    <s v="RUSS"/>
    <s v="Trent"/>
    <x v="109"/>
    <x v="0"/>
    <s v="COMP SIGHT"/>
    <s v="M"/>
    <d v="2016-04-17T00:00:00"/>
    <n v="115"/>
    <x v="0"/>
    <x v="132"/>
    <n v="10.827586206896552"/>
  </r>
  <r>
    <s v="RUSS"/>
    <s v="Trent"/>
    <x v="109"/>
    <x v="0"/>
    <s v="COMP SIGHT"/>
    <s v="M"/>
    <d v="2016-03-20T00:00:00"/>
    <n v="108"/>
    <x v="0"/>
    <x v="132"/>
    <n v="10.827586206896552"/>
  </r>
  <r>
    <s v="RUSS"/>
    <s v="Trent"/>
    <x v="109"/>
    <x v="0"/>
    <s v="COMP SIGHT"/>
    <s v="M"/>
    <d v="2016-03-06T00:00:00"/>
    <n v="91"/>
    <x v="0"/>
    <x v="132"/>
    <n v="10.827586206896552"/>
  </r>
  <r>
    <s v="RUSS"/>
    <s v="Trent"/>
    <x v="109"/>
    <x v="0"/>
    <s v="COMP SIGHT"/>
    <s v="M"/>
    <d v="2016-01-17T00:00:00"/>
    <m/>
    <x v="4"/>
    <x v="88"/>
    <n v="0"/>
  </r>
  <r>
    <s v="RUSS"/>
    <s v="Trent"/>
    <x v="109"/>
    <x v="0"/>
    <s v="COMP SIGHT"/>
    <s v="M"/>
    <d v="2016-01-31T00:00:00"/>
    <m/>
    <x v="4"/>
    <x v="88"/>
    <n v="0"/>
  </r>
  <r>
    <s v="RUSS"/>
    <s v="Trent"/>
    <x v="109"/>
    <x v="0"/>
    <s v="COMP SIGHT"/>
    <s v="M"/>
    <d v="2016-02-07T00:00:00"/>
    <m/>
    <x v="4"/>
    <x v="88"/>
    <n v="0"/>
  </r>
  <r>
    <s v="RUSS"/>
    <s v="Trent"/>
    <x v="109"/>
    <x v="0"/>
    <s v="COMP SIGHT"/>
    <s v="M"/>
    <d v="2016-02-14T00:00:00"/>
    <m/>
    <x v="4"/>
    <x v="88"/>
    <n v="0"/>
  </r>
  <r>
    <s v="RUSS"/>
    <s v="Trent"/>
    <x v="109"/>
    <x v="0"/>
    <s v="COMP SIGHT"/>
    <s v="M"/>
    <d v="2016-02-21T00:00:00"/>
    <m/>
    <x v="4"/>
    <x v="88"/>
    <n v="0"/>
  </r>
  <r>
    <s v="RUSS"/>
    <s v="Trent"/>
    <x v="109"/>
    <x v="0"/>
    <s v="COMP SIGHT"/>
    <s v="M"/>
    <d v="2016-02-28T00:00:00"/>
    <m/>
    <x v="4"/>
    <x v="88"/>
    <n v="0"/>
  </r>
  <r>
    <s v="RUSS"/>
    <s v="Trent"/>
    <x v="109"/>
    <x v="0"/>
    <s v="COMP SIGHT"/>
    <s v="M"/>
    <d v="2016-03-13T00:00:00"/>
    <m/>
    <x v="4"/>
    <x v="88"/>
    <n v="0"/>
  </r>
  <r>
    <s v="RUSS"/>
    <s v="Trent"/>
    <x v="109"/>
    <x v="0"/>
    <s v="COMP SIGHT"/>
    <s v="M"/>
    <d v="2016-04-03T00:00:00"/>
    <m/>
    <x v="4"/>
    <x v="88"/>
    <n v="0"/>
  </r>
  <r>
    <s v="RUSS"/>
    <s v="Trent"/>
    <x v="109"/>
    <x v="0"/>
    <s v="COMP SIGHT"/>
    <s v="M"/>
    <d v="2016-05-15T00:00:00"/>
    <m/>
    <x v="4"/>
    <x v="88"/>
    <n v="0"/>
  </r>
  <r>
    <s v="RUSS"/>
    <s v="Trent"/>
    <x v="109"/>
    <x v="0"/>
    <s v="COMP SIGHT"/>
    <s v="M"/>
    <d v="2016-05-22T00:00:00"/>
    <m/>
    <x v="4"/>
    <x v="88"/>
    <n v="0"/>
  </r>
  <r>
    <s v="RUSS"/>
    <s v="Trent"/>
    <x v="109"/>
    <x v="0"/>
    <s v="COMP SIGHT"/>
    <s v="M"/>
    <d v="2016-05-29T00:00:00"/>
    <m/>
    <x v="4"/>
    <x v="88"/>
    <n v="0"/>
  </r>
  <r>
    <s v="RUSS"/>
    <s v="Trent"/>
    <x v="109"/>
    <x v="0"/>
    <s v="COMP SIGHT"/>
    <s v="M"/>
    <d v="2016-06-05T00:00:00"/>
    <m/>
    <x v="4"/>
    <x v="88"/>
    <n v="0"/>
  </r>
  <r>
    <s v="RUSS"/>
    <s v="Trent"/>
    <x v="109"/>
    <x v="0"/>
    <s v="COMP SIGHT"/>
    <s v="M"/>
    <d v="2016-06-19T00:00:00"/>
    <m/>
    <x v="4"/>
    <x v="88"/>
    <n v="0"/>
  </r>
  <r>
    <s v="RUSS"/>
    <s v="Trent"/>
    <x v="109"/>
    <x v="0"/>
    <s v="COMP SIGHT"/>
    <s v="M"/>
    <d v="2016-07-03T00:00:00"/>
    <m/>
    <x v="4"/>
    <x v="88"/>
    <n v="0"/>
  </r>
  <r>
    <s v="RUSS"/>
    <s v="Trent"/>
    <x v="109"/>
    <x v="0"/>
    <s v="COMP SIGHT"/>
    <s v="M"/>
    <d v="2016-07-10T00:00:00"/>
    <m/>
    <x v="4"/>
    <x v="88"/>
    <n v="0"/>
  </r>
  <r>
    <s v="RUSS"/>
    <s v="Trent"/>
    <x v="109"/>
    <x v="0"/>
    <s v="COMP SIGHT"/>
    <s v="M"/>
    <d v="2016-08-07T00:00:00"/>
    <m/>
    <x v="4"/>
    <x v="88"/>
    <n v="0"/>
  </r>
  <r>
    <s v="RUSS"/>
    <s v="Trent"/>
    <x v="109"/>
    <x v="0"/>
    <s v="COMP SIGHT"/>
    <s v="M"/>
    <d v="2016-08-14T00:00:00"/>
    <m/>
    <x v="4"/>
    <x v="88"/>
    <n v="0"/>
  </r>
  <r>
    <s v="RUSS"/>
    <s v="Trent"/>
    <x v="109"/>
    <x v="0"/>
    <s v="COMP SIGHT"/>
    <s v="M"/>
    <d v="2016-08-28T00:00:00"/>
    <m/>
    <x v="4"/>
    <x v="88"/>
    <n v="0"/>
  </r>
  <r>
    <s v="RUSS"/>
    <s v="Trent"/>
    <x v="109"/>
    <x v="0"/>
    <s v="COMP SIGHT"/>
    <s v="M"/>
    <d v="2016-09-04T00:00:00"/>
    <m/>
    <x v="4"/>
    <x v="88"/>
    <n v="0"/>
  </r>
  <r>
    <s v="RUSS"/>
    <s v="Trent"/>
    <x v="109"/>
    <x v="0"/>
    <s v="COMP SIGHT"/>
    <s v="M"/>
    <d v="2016-09-11T00:00:00"/>
    <m/>
    <x v="4"/>
    <x v="88"/>
    <n v="0"/>
  </r>
  <r>
    <s v="RUSS"/>
    <s v="Trent"/>
    <x v="109"/>
    <x v="0"/>
    <s v="COMP SIGHT"/>
    <s v="M"/>
    <d v="2016-09-18T00:00:00"/>
    <m/>
    <x v="4"/>
    <x v="88"/>
    <n v="0"/>
  </r>
  <r>
    <s v="RUSS"/>
    <s v="Trent"/>
    <x v="109"/>
    <x v="0"/>
    <s v="COMP SIGHT"/>
    <s v="M"/>
    <d v="2016-10-09T00:00:00"/>
    <m/>
    <x v="4"/>
    <x v="88"/>
    <n v="0"/>
  </r>
  <r>
    <s v="RUSS"/>
    <s v="Trent"/>
    <x v="109"/>
    <x v="0"/>
    <s v="COMP SIGHT"/>
    <s v="M"/>
    <d v="2016-10-02T00:00:00"/>
    <m/>
    <x v="4"/>
    <x v="88"/>
    <n v="0"/>
  </r>
  <r>
    <s v="RUSS"/>
    <s v="Trent"/>
    <x v="109"/>
    <x v="0"/>
    <s v="COMP SIGHT"/>
    <s v="M"/>
    <d v="2016-10-16T00:00:00"/>
    <m/>
    <x v="4"/>
    <x v="88"/>
    <n v="0"/>
  </r>
  <r>
    <s v="RUSS"/>
    <s v="Trent"/>
    <x v="109"/>
    <x v="0"/>
    <s v="COMP SIGHT"/>
    <s v="M"/>
    <d v="2016-10-23T00:00:00"/>
    <m/>
    <x v="4"/>
    <x v="88"/>
    <n v="0"/>
  </r>
  <r>
    <s v="RUSS"/>
    <s v="Trent"/>
    <x v="109"/>
    <x v="0"/>
    <s v="COMP SIGHT"/>
    <s v="M"/>
    <d v="2016-10-30T00:00:00"/>
    <m/>
    <x v="4"/>
    <x v="88"/>
    <n v="0"/>
  </r>
  <r>
    <s v="SCHATZ"/>
    <s v="Caleb"/>
    <x v="110"/>
    <x v="3"/>
    <s v="BARE"/>
    <s v="M"/>
    <d v="2016-10-02T00:00:00"/>
    <n v="49"/>
    <x v="3"/>
    <x v="51"/>
    <n v="1.6896551724137931"/>
  </r>
  <r>
    <s v="SCHATZ"/>
    <s v="Caleb"/>
    <x v="110"/>
    <x v="3"/>
    <s v="BARE"/>
    <s v="M"/>
    <d v="2016-10-16T00:00:00"/>
    <m/>
    <x v="4"/>
    <x v="88"/>
    <n v="0"/>
  </r>
  <r>
    <s v="SCHATZ"/>
    <s v="Caleb"/>
    <x v="110"/>
    <x v="3"/>
    <s v="BARE"/>
    <s v="M"/>
    <d v="2016-10-23T00:00:00"/>
    <m/>
    <x v="4"/>
    <x v="88"/>
    <n v="0"/>
  </r>
  <r>
    <s v="SCHATZ"/>
    <s v="Caleb"/>
    <x v="110"/>
    <x v="3"/>
    <s v="BARE"/>
    <s v="M"/>
    <d v="2016-10-30T00:00:00"/>
    <m/>
    <x v="4"/>
    <x v="88"/>
    <n v="0"/>
  </r>
  <r>
    <s v="SCHATZ"/>
    <s v="Tim"/>
    <x v="111"/>
    <x v="0"/>
    <s v="RECURVE"/>
    <s v="M"/>
    <d v="2016-10-02T00:00:00"/>
    <n v="91"/>
    <x v="1"/>
    <x v="133"/>
    <n v="3.1379310344827585"/>
  </r>
  <r>
    <s v="SCHATZ"/>
    <s v="Tim"/>
    <x v="111"/>
    <x v="0"/>
    <s v="RECURVE"/>
    <s v="M"/>
    <d v="2016-10-16T00:00:00"/>
    <m/>
    <x v="4"/>
    <x v="88"/>
    <n v="0"/>
  </r>
  <r>
    <s v="SCHATZ"/>
    <s v="Tim"/>
    <x v="111"/>
    <x v="0"/>
    <s v="RECURVE"/>
    <s v="M"/>
    <d v="2016-10-23T00:00:00"/>
    <m/>
    <x v="4"/>
    <x v="88"/>
    <n v="0"/>
  </r>
  <r>
    <s v="SCHATZ"/>
    <s v="Tim"/>
    <x v="111"/>
    <x v="0"/>
    <s v="RECURVE"/>
    <s v="M"/>
    <d v="2016-10-30T00:00:00"/>
    <m/>
    <x v="4"/>
    <x v="88"/>
    <n v="0"/>
  </r>
  <r>
    <s v="SCOTT"/>
    <s v="Mark"/>
    <x v="112"/>
    <x v="0"/>
    <s v="COMP SIGHT"/>
    <s v="M"/>
    <d v="2016-03-06T00:00:00"/>
    <n v="51"/>
    <x v="0"/>
    <x v="7"/>
    <n v="3.0689655172413794"/>
  </r>
  <r>
    <s v="SCOTT"/>
    <s v="Mark"/>
    <x v="112"/>
    <x v="0"/>
    <s v="COMP SIGHT"/>
    <s v="M"/>
    <d v="2016-03-20T00:00:00"/>
    <n v="38"/>
    <x v="0"/>
    <x v="7"/>
    <n v="3.0689655172413794"/>
  </r>
  <r>
    <s v="SCOTT"/>
    <s v="Mark"/>
    <x v="112"/>
    <x v="0"/>
    <s v="COMP SIGHT"/>
    <s v="M"/>
    <d v="2016-01-17T00:00:00"/>
    <m/>
    <x v="4"/>
    <x v="88"/>
    <n v="0"/>
  </r>
  <r>
    <s v="SCOTT"/>
    <s v="Mark"/>
    <x v="112"/>
    <x v="0"/>
    <s v="COMP SIGHT"/>
    <s v="M"/>
    <d v="2016-01-31T00:00:00"/>
    <m/>
    <x v="4"/>
    <x v="88"/>
    <n v="0"/>
  </r>
  <r>
    <s v="SCOTT"/>
    <s v="Mark"/>
    <x v="112"/>
    <x v="0"/>
    <s v="COMP SIGHT"/>
    <s v="M"/>
    <d v="2016-02-07T00:00:00"/>
    <m/>
    <x v="4"/>
    <x v="88"/>
    <n v="0"/>
  </r>
  <r>
    <s v="SCOTT"/>
    <s v="Mark"/>
    <x v="112"/>
    <x v="0"/>
    <s v="COMP SIGHT"/>
    <s v="M"/>
    <d v="2016-02-14T00:00:00"/>
    <m/>
    <x v="4"/>
    <x v="88"/>
    <n v="0"/>
  </r>
  <r>
    <s v="SCOTT"/>
    <s v="Mark"/>
    <x v="112"/>
    <x v="0"/>
    <s v="COMP SIGHT"/>
    <s v="M"/>
    <d v="2016-02-21T00:00:00"/>
    <m/>
    <x v="4"/>
    <x v="88"/>
    <n v="0"/>
  </r>
  <r>
    <s v="SCOTT"/>
    <s v="Mark"/>
    <x v="112"/>
    <x v="0"/>
    <s v="COMP SIGHT"/>
    <s v="M"/>
    <d v="2016-02-28T00:00:00"/>
    <m/>
    <x v="4"/>
    <x v="88"/>
    <n v="0"/>
  </r>
  <r>
    <s v="SCOTT"/>
    <s v="Mark"/>
    <x v="112"/>
    <x v="0"/>
    <s v="COMP SIGHT"/>
    <s v="M"/>
    <d v="2016-03-13T00:00:00"/>
    <m/>
    <x v="4"/>
    <x v="88"/>
    <n v="0"/>
  </r>
  <r>
    <s v="SCOTT"/>
    <s v="Mark"/>
    <x v="112"/>
    <x v="0"/>
    <s v="COMP SIGHT"/>
    <s v="M"/>
    <d v="2016-04-03T00:00:00"/>
    <m/>
    <x v="4"/>
    <x v="88"/>
    <n v="0"/>
  </r>
  <r>
    <s v="SCOTT"/>
    <s v="Mark"/>
    <x v="112"/>
    <x v="0"/>
    <s v="COMP SIGHT"/>
    <s v="M"/>
    <d v="2016-04-17T00:00:00"/>
    <m/>
    <x v="4"/>
    <x v="88"/>
    <n v="0"/>
  </r>
  <r>
    <s v="SCOTT"/>
    <s v="Mark"/>
    <x v="112"/>
    <x v="0"/>
    <s v="COMP SIGHT"/>
    <s v="M"/>
    <d v="2016-05-15T00:00:00"/>
    <m/>
    <x v="4"/>
    <x v="88"/>
    <n v="0"/>
  </r>
  <r>
    <s v="SCOTT"/>
    <s v="Mark"/>
    <x v="112"/>
    <x v="0"/>
    <s v="COMP SIGHT"/>
    <s v="M"/>
    <d v="2016-05-22T00:00:00"/>
    <m/>
    <x v="4"/>
    <x v="88"/>
    <n v="0"/>
  </r>
  <r>
    <s v="SCOTT"/>
    <s v="Mark"/>
    <x v="112"/>
    <x v="0"/>
    <s v="COMP SIGHT"/>
    <s v="M"/>
    <d v="2016-05-29T00:00:00"/>
    <m/>
    <x v="4"/>
    <x v="88"/>
    <n v="0"/>
  </r>
  <r>
    <s v="SCOTT"/>
    <s v="Mark"/>
    <x v="112"/>
    <x v="0"/>
    <s v="COMP SIGHT"/>
    <s v="M"/>
    <d v="2016-06-05T00:00:00"/>
    <m/>
    <x v="4"/>
    <x v="88"/>
    <n v="0"/>
  </r>
  <r>
    <s v="SCOTT"/>
    <s v="Mark"/>
    <x v="112"/>
    <x v="0"/>
    <s v="COMP SIGHT"/>
    <s v="M"/>
    <d v="2016-06-19T00:00:00"/>
    <m/>
    <x v="4"/>
    <x v="88"/>
    <n v="0"/>
  </r>
  <r>
    <s v="SCOTT"/>
    <s v="Mark"/>
    <x v="112"/>
    <x v="0"/>
    <s v="COMP SIGHT"/>
    <s v="M"/>
    <d v="2016-07-03T00:00:00"/>
    <m/>
    <x v="4"/>
    <x v="88"/>
    <n v="0"/>
  </r>
  <r>
    <s v="SCOTT"/>
    <s v="Mark"/>
    <x v="112"/>
    <x v="0"/>
    <s v="COMP SIGHT"/>
    <s v="M"/>
    <d v="2016-07-10T00:00:00"/>
    <m/>
    <x v="4"/>
    <x v="88"/>
    <n v="0"/>
  </r>
  <r>
    <s v="SCOTT"/>
    <s v="Mark"/>
    <x v="112"/>
    <x v="0"/>
    <s v="COMP SIGHT"/>
    <s v="M"/>
    <d v="2016-08-07T00:00:00"/>
    <m/>
    <x v="4"/>
    <x v="88"/>
    <n v="0"/>
  </r>
  <r>
    <s v="SCOTT"/>
    <s v="Mark"/>
    <x v="112"/>
    <x v="0"/>
    <s v="COMP SIGHT"/>
    <s v="M"/>
    <d v="2016-08-14T00:00:00"/>
    <m/>
    <x v="4"/>
    <x v="88"/>
    <n v="0"/>
  </r>
  <r>
    <s v="SCOTT"/>
    <s v="Mark"/>
    <x v="112"/>
    <x v="0"/>
    <s v="COMP SIGHT"/>
    <s v="M"/>
    <d v="2016-08-28T00:00:00"/>
    <m/>
    <x v="4"/>
    <x v="88"/>
    <n v="0"/>
  </r>
  <r>
    <s v="SCOTT"/>
    <s v="Mark"/>
    <x v="112"/>
    <x v="0"/>
    <s v="COMP SIGHT"/>
    <s v="M"/>
    <d v="2016-09-04T00:00:00"/>
    <m/>
    <x v="4"/>
    <x v="88"/>
    <n v="0"/>
  </r>
  <r>
    <s v="SCOTT"/>
    <s v="Mark"/>
    <x v="112"/>
    <x v="0"/>
    <s v="COMP SIGHT"/>
    <s v="M"/>
    <d v="2016-09-11T00:00:00"/>
    <m/>
    <x v="4"/>
    <x v="88"/>
    <n v="0"/>
  </r>
  <r>
    <s v="SCOTT"/>
    <s v="Mark"/>
    <x v="112"/>
    <x v="0"/>
    <s v="COMP SIGHT"/>
    <s v="M"/>
    <d v="2016-09-18T00:00:00"/>
    <m/>
    <x v="4"/>
    <x v="88"/>
    <n v="0"/>
  </r>
  <r>
    <s v="SCOTT"/>
    <s v="Mark"/>
    <x v="112"/>
    <x v="0"/>
    <s v="COMP SIGHT"/>
    <s v="M"/>
    <d v="2016-10-09T00:00:00"/>
    <m/>
    <x v="4"/>
    <x v="88"/>
    <n v="0"/>
  </r>
  <r>
    <s v="SCOTT"/>
    <s v="Mark"/>
    <x v="112"/>
    <x v="0"/>
    <s v="COMP SIGHT"/>
    <s v="M"/>
    <d v="2016-10-02T00:00:00"/>
    <m/>
    <x v="4"/>
    <x v="88"/>
    <n v="0"/>
  </r>
  <r>
    <s v="SCOTT"/>
    <s v="Mark"/>
    <x v="112"/>
    <x v="0"/>
    <s v="COMP SIGHT"/>
    <s v="M"/>
    <d v="2016-10-16T00:00:00"/>
    <m/>
    <x v="4"/>
    <x v="88"/>
    <n v="0"/>
  </r>
  <r>
    <s v="SCOTT"/>
    <s v="Mark"/>
    <x v="112"/>
    <x v="0"/>
    <s v="COMP SIGHT"/>
    <s v="M"/>
    <d v="2016-10-23T00:00:00"/>
    <m/>
    <x v="4"/>
    <x v="88"/>
    <n v="0"/>
  </r>
  <r>
    <s v="SCOTT"/>
    <s v="Mark"/>
    <x v="112"/>
    <x v="0"/>
    <s v="COMP SIGHT"/>
    <s v="M"/>
    <d v="2016-10-30T00:00:00"/>
    <m/>
    <x v="4"/>
    <x v="88"/>
    <n v="0"/>
  </r>
  <r>
    <s v="SMITH"/>
    <s v="Nathan"/>
    <x v="113"/>
    <x v="0"/>
    <s v="COMP SIGHT"/>
    <s v="M"/>
    <d v="2016-08-28T00:00:00"/>
    <n v="113"/>
    <x v="0"/>
    <x v="134"/>
    <n v="11.689655172413794"/>
  </r>
  <r>
    <s v="SMITH"/>
    <s v="Nathan"/>
    <x v="113"/>
    <x v="0"/>
    <s v="COMP SIGHT"/>
    <s v="M"/>
    <d v="2016-09-04T00:00:00"/>
    <n v="113"/>
    <x v="0"/>
    <x v="134"/>
    <n v="11.689655172413794"/>
  </r>
  <r>
    <s v="SMITH"/>
    <s v="Nathan"/>
    <x v="113"/>
    <x v="0"/>
    <s v="COMP SIGHT"/>
    <s v="M"/>
    <d v="2016-09-11T00:00:00"/>
    <n v="113"/>
    <x v="0"/>
    <x v="134"/>
    <n v="11.689655172413794"/>
  </r>
  <r>
    <s v="SMITH"/>
    <s v="Nathan"/>
    <x v="113"/>
    <x v="0"/>
    <s v="COMP SIGHT"/>
    <s v="M"/>
    <d v="2016-01-17T00:00:00"/>
    <m/>
    <x v="4"/>
    <x v="88"/>
    <n v="0"/>
  </r>
  <r>
    <s v="SMITH"/>
    <s v="Nathan"/>
    <x v="113"/>
    <x v="0"/>
    <s v="COMP SIGHT"/>
    <s v="M"/>
    <d v="2016-01-31T00:00:00"/>
    <m/>
    <x v="4"/>
    <x v="88"/>
    <n v="0"/>
  </r>
  <r>
    <s v="SMITH"/>
    <s v="Nathan"/>
    <x v="113"/>
    <x v="0"/>
    <s v="COMP SIGHT"/>
    <s v="M"/>
    <d v="2016-02-07T00:00:00"/>
    <m/>
    <x v="4"/>
    <x v="88"/>
    <n v="0"/>
  </r>
  <r>
    <s v="SMITH"/>
    <s v="Nathan"/>
    <x v="113"/>
    <x v="0"/>
    <s v="COMP SIGHT"/>
    <s v="M"/>
    <d v="2016-02-14T00:00:00"/>
    <m/>
    <x v="4"/>
    <x v="88"/>
    <n v="0"/>
  </r>
  <r>
    <s v="SMITH"/>
    <s v="Nathan"/>
    <x v="113"/>
    <x v="0"/>
    <s v="COMP SIGHT"/>
    <s v="M"/>
    <d v="2016-02-21T00:00:00"/>
    <m/>
    <x v="4"/>
    <x v="88"/>
    <n v="0"/>
  </r>
  <r>
    <s v="SMITH"/>
    <s v="Nathan"/>
    <x v="113"/>
    <x v="0"/>
    <s v="COMP SIGHT"/>
    <s v="M"/>
    <d v="2016-02-28T00:00:00"/>
    <m/>
    <x v="4"/>
    <x v="88"/>
    <n v="0"/>
  </r>
  <r>
    <s v="SMITH"/>
    <s v="Nathan"/>
    <x v="113"/>
    <x v="0"/>
    <s v="COMP SIGHT"/>
    <s v="M"/>
    <d v="2016-03-06T00:00:00"/>
    <m/>
    <x v="4"/>
    <x v="88"/>
    <n v="0"/>
  </r>
  <r>
    <s v="SMITH"/>
    <s v="Nathan"/>
    <x v="113"/>
    <x v="0"/>
    <s v="COMP SIGHT"/>
    <s v="M"/>
    <d v="2016-03-13T00:00:00"/>
    <m/>
    <x v="4"/>
    <x v="88"/>
    <n v="0"/>
  </r>
  <r>
    <s v="SMITH"/>
    <s v="Nathan"/>
    <x v="113"/>
    <x v="0"/>
    <s v="COMP SIGHT"/>
    <s v="M"/>
    <d v="2016-03-20T00:00:00"/>
    <m/>
    <x v="4"/>
    <x v="88"/>
    <n v="0"/>
  </r>
  <r>
    <s v="SMITH"/>
    <s v="Nathan"/>
    <x v="113"/>
    <x v="0"/>
    <s v="COMP SIGHT"/>
    <s v="M"/>
    <d v="2016-04-03T00:00:00"/>
    <m/>
    <x v="4"/>
    <x v="88"/>
    <n v="0"/>
  </r>
  <r>
    <s v="SMITH"/>
    <s v="Nathan"/>
    <x v="113"/>
    <x v="0"/>
    <s v="COMP SIGHT"/>
    <s v="M"/>
    <d v="2016-04-17T00:00:00"/>
    <m/>
    <x v="4"/>
    <x v="88"/>
    <n v="0"/>
  </r>
  <r>
    <s v="SMITH"/>
    <s v="Nathan"/>
    <x v="113"/>
    <x v="0"/>
    <s v="COMP SIGHT"/>
    <s v="M"/>
    <d v="2016-05-15T00:00:00"/>
    <m/>
    <x v="4"/>
    <x v="88"/>
    <n v="0"/>
  </r>
  <r>
    <s v="SMITH"/>
    <s v="Nathan"/>
    <x v="113"/>
    <x v="0"/>
    <s v="COMP SIGHT"/>
    <s v="M"/>
    <d v="2016-05-22T00:00:00"/>
    <m/>
    <x v="4"/>
    <x v="88"/>
    <n v="0"/>
  </r>
  <r>
    <s v="SMITH"/>
    <s v="Nathan"/>
    <x v="113"/>
    <x v="0"/>
    <s v="COMP SIGHT"/>
    <s v="M"/>
    <d v="2016-05-29T00:00:00"/>
    <m/>
    <x v="4"/>
    <x v="88"/>
    <n v="0"/>
  </r>
  <r>
    <s v="SMITH"/>
    <s v="Nathan"/>
    <x v="113"/>
    <x v="0"/>
    <s v="COMP SIGHT"/>
    <s v="M"/>
    <d v="2016-06-05T00:00:00"/>
    <m/>
    <x v="4"/>
    <x v="88"/>
    <n v="0"/>
  </r>
  <r>
    <s v="SMITH"/>
    <s v="Nathan"/>
    <x v="113"/>
    <x v="0"/>
    <s v="COMP SIGHT"/>
    <s v="M"/>
    <d v="2016-06-19T00:00:00"/>
    <m/>
    <x v="4"/>
    <x v="88"/>
    <n v="0"/>
  </r>
  <r>
    <s v="SMITH"/>
    <s v="Nathan"/>
    <x v="113"/>
    <x v="0"/>
    <s v="COMP SIGHT"/>
    <s v="M"/>
    <d v="2016-07-03T00:00:00"/>
    <m/>
    <x v="4"/>
    <x v="88"/>
    <n v="0"/>
  </r>
  <r>
    <s v="SMITH"/>
    <s v="Nathan"/>
    <x v="113"/>
    <x v="0"/>
    <s v="COMP SIGHT"/>
    <s v="M"/>
    <d v="2016-07-10T00:00:00"/>
    <m/>
    <x v="4"/>
    <x v="88"/>
    <n v="0"/>
  </r>
  <r>
    <s v="SMITH"/>
    <s v="Nathan"/>
    <x v="113"/>
    <x v="0"/>
    <s v="COMP SIGHT"/>
    <s v="M"/>
    <d v="2016-08-07T00:00:00"/>
    <m/>
    <x v="4"/>
    <x v="88"/>
    <n v="0"/>
  </r>
  <r>
    <s v="SMITH"/>
    <s v="Nathan"/>
    <x v="113"/>
    <x v="0"/>
    <s v="COMP SIGHT"/>
    <s v="M"/>
    <d v="2016-08-14T00:00:00"/>
    <m/>
    <x v="4"/>
    <x v="88"/>
    <n v="0"/>
  </r>
  <r>
    <s v="SMITH"/>
    <s v="Nathan"/>
    <x v="113"/>
    <x v="0"/>
    <s v="COMP SIGHT"/>
    <s v="M"/>
    <d v="2016-09-18T00:00:00"/>
    <m/>
    <x v="4"/>
    <x v="88"/>
    <n v="0"/>
  </r>
  <r>
    <s v="SMITH"/>
    <s v="Nathan"/>
    <x v="113"/>
    <x v="0"/>
    <s v="COMP SIGHT"/>
    <s v="M"/>
    <d v="2016-10-09T00:00:00"/>
    <m/>
    <x v="4"/>
    <x v="88"/>
    <n v="0"/>
  </r>
  <r>
    <s v="SMITH"/>
    <s v="Nathan"/>
    <x v="113"/>
    <x v="0"/>
    <s v="COMP SIGHT"/>
    <s v="M"/>
    <d v="2016-10-02T00:00:00"/>
    <m/>
    <x v="4"/>
    <x v="88"/>
    <n v="0"/>
  </r>
  <r>
    <s v="SMITH"/>
    <s v="Nathan"/>
    <x v="113"/>
    <x v="0"/>
    <s v="COMP SIGHT"/>
    <s v="M"/>
    <d v="2016-10-16T00:00:00"/>
    <m/>
    <x v="4"/>
    <x v="88"/>
    <n v="0"/>
  </r>
  <r>
    <s v="SMITH"/>
    <s v="Nathan"/>
    <x v="113"/>
    <x v="0"/>
    <s v="COMP SIGHT"/>
    <s v="M"/>
    <d v="2016-10-23T00:00:00"/>
    <m/>
    <x v="4"/>
    <x v="88"/>
    <n v="0"/>
  </r>
  <r>
    <s v="SMITH"/>
    <s v="Nathan"/>
    <x v="113"/>
    <x v="0"/>
    <s v="COMP SIGHT"/>
    <s v="M"/>
    <d v="2016-10-30T00:00:00"/>
    <m/>
    <x v="4"/>
    <x v="88"/>
    <n v="0"/>
  </r>
  <r>
    <s v="SPECKETER"/>
    <s v="Alan"/>
    <x v="114"/>
    <x v="0"/>
    <s v="COMP SIGHT"/>
    <s v="M"/>
    <d v="2016-07-03T00:00:00"/>
    <n v="165"/>
    <x v="0"/>
    <x v="135"/>
    <n v="9.3448275862068968"/>
  </r>
  <r>
    <s v="SPECKETER"/>
    <s v="Alan"/>
    <x v="114"/>
    <x v="0"/>
    <s v="COMP SIGHT"/>
    <s v="M"/>
    <d v="2016-07-10T00:00:00"/>
    <n v="106"/>
    <x v="0"/>
    <x v="135"/>
    <n v="9.3448275862068968"/>
  </r>
  <r>
    <s v="SPECKETER"/>
    <s v="Alan"/>
    <x v="114"/>
    <x v="0"/>
    <s v="COMP SIGHT"/>
    <s v="M"/>
    <d v="2016-01-17T00:00:00"/>
    <m/>
    <x v="4"/>
    <x v="88"/>
    <n v="0"/>
  </r>
  <r>
    <s v="SPECKETER"/>
    <s v="Alan"/>
    <x v="114"/>
    <x v="0"/>
    <s v="COMP SIGHT"/>
    <s v="M"/>
    <d v="2016-01-31T00:00:00"/>
    <m/>
    <x v="4"/>
    <x v="88"/>
    <n v="0"/>
  </r>
  <r>
    <s v="SPECKETER"/>
    <s v="Alan"/>
    <x v="114"/>
    <x v="0"/>
    <s v="COMP SIGHT"/>
    <s v="M"/>
    <d v="2016-02-07T00:00:00"/>
    <m/>
    <x v="4"/>
    <x v="88"/>
    <n v="0"/>
  </r>
  <r>
    <s v="SPECKETER"/>
    <s v="Alan"/>
    <x v="114"/>
    <x v="0"/>
    <s v="COMP SIGHT"/>
    <s v="M"/>
    <d v="2016-02-14T00:00:00"/>
    <m/>
    <x v="4"/>
    <x v="88"/>
    <n v="0"/>
  </r>
  <r>
    <s v="SPECKETER"/>
    <s v="Alan"/>
    <x v="114"/>
    <x v="0"/>
    <s v="COMP SIGHT"/>
    <s v="M"/>
    <d v="2016-02-21T00:00:00"/>
    <m/>
    <x v="4"/>
    <x v="88"/>
    <n v="0"/>
  </r>
  <r>
    <s v="SPECKETER"/>
    <s v="Alan"/>
    <x v="114"/>
    <x v="0"/>
    <s v="COMP SIGHT"/>
    <s v="M"/>
    <d v="2016-02-28T00:00:00"/>
    <m/>
    <x v="4"/>
    <x v="88"/>
    <n v="0"/>
  </r>
  <r>
    <s v="SPECKETER"/>
    <s v="Alan"/>
    <x v="114"/>
    <x v="0"/>
    <s v="COMP SIGHT"/>
    <s v="M"/>
    <d v="2016-03-06T00:00:00"/>
    <m/>
    <x v="4"/>
    <x v="88"/>
    <n v="0"/>
  </r>
  <r>
    <s v="SPECKETER"/>
    <s v="Alan"/>
    <x v="114"/>
    <x v="0"/>
    <s v="COMP SIGHT"/>
    <s v="M"/>
    <d v="2016-03-13T00:00:00"/>
    <m/>
    <x v="4"/>
    <x v="88"/>
    <n v="0"/>
  </r>
  <r>
    <s v="SPECKETER"/>
    <s v="Alan"/>
    <x v="114"/>
    <x v="0"/>
    <s v="COMP SIGHT"/>
    <s v="M"/>
    <d v="2016-03-20T00:00:00"/>
    <m/>
    <x v="4"/>
    <x v="88"/>
    <n v="0"/>
  </r>
  <r>
    <s v="SPECKETER"/>
    <s v="Alan"/>
    <x v="114"/>
    <x v="0"/>
    <s v="COMP SIGHT"/>
    <s v="M"/>
    <d v="2016-04-03T00:00:00"/>
    <m/>
    <x v="4"/>
    <x v="88"/>
    <n v="0"/>
  </r>
  <r>
    <s v="SPECKETER"/>
    <s v="Alan"/>
    <x v="114"/>
    <x v="0"/>
    <s v="COMP SIGHT"/>
    <s v="M"/>
    <d v="2016-04-17T00:00:00"/>
    <m/>
    <x v="4"/>
    <x v="88"/>
    <n v="0"/>
  </r>
  <r>
    <s v="SPECKETER"/>
    <s v="Alan"/>
    <x v="114"/>
    <x v="0"/>
    <s v="COMP SIGHT"/>
    <s v="M"/>
    <d v="2016-05-15T00:00:00"/>
    <m/>
    <x v="4"/>
    <x v="88"/>
    <n v="0"/>
  </r>
  <r>
    <s v="SPECKETER"/>
    <s v="Alan"/>
    <x v="114"/>
    <x v="0"/>
    <s v="COMP SIGHT"/>
    <s v="M"/>
    <d v="2016-05-22T00:00:00"/>
    <m/>
    <x v="4"/>
    <x v="88"/>
    <n v="0"/>
  </r>
  <r>
    <s v="SPECKETER"/>
    <s v="Alan"/>
    <x v="114"/>
    <x v="0"/>
    <s v="COMP SIGHT"/>
    <s v="M"/>
    <d v="2016-05-29T00:00:00"/>
    <m/>
    <x v="4"/>
    <x v="88"/>
    <n v="0"/>
  </r>
  <r>
    <s v="SPECKETER"/>
    <s v="Alan"/>
    <x v="114"/>
    <x v="0"/>
    <s v="COMP SIGHT"/>
    <s v="M"/>
    <d v="2016-06-05T00:00:00"/>
    <m/>
    <x v="4"/>
    <x v="88"/>
    <n v="0"/>
  </r>
  <r>
    <s v="SPECKETER"/>
    <s v="Alan"/>
    <x v="114"/>
    <x v="0"/>
    <s v="COMP SIGHT"/>
    <s v="M"/>
    <d v="2016-06-19T00:00:00"/>
    <m/>
    <x v="4"/>
    <x v="88"/>
    <n v="0"/>
  </r>
  <r>
    <s v="SPECKETER"/>
    <s v="Alan"/>
    <x v="114"/>
    <x v="0"/>
    <s v="COMP SIGHT"/>
    <s v="M"/>
    <d v="2016-08-07T00:00:00"/>
    <m/>
    <x v="4"/>
    <x v="88"/>
    <n v="0"/>
  </r>
  <r>
    <s v="SPECKETER"/>
    <s v="Alan"/>
    <x v="114"/>
    <x v="0"/>
    <s v="COMP SIGHT"/>
    <s v="M"/>
    <d v="2016-08-14T00:00:00"/>
    <m/>
    <x v="4"/>
    <x v="88"/>
    <n v="0"/>
  </r>
  <r>
    <s v="SPECKETER"/>
    <s v="Alan"/>
    <x v="114"/>
    <x v="0"/>
    <s v="COMP SIGHT"/>
    <s v="M"/>
    <d v="2016-08-28T00:00:00"/>
    <m/>
    <x v="4"/>
    <x v="88"/>
    <n v="0"/>
  </r>
  <r>
    <s v="SPECKETER"/>
    <s v="Alan"/>
    <x v="114"/>
    <x v="0"/>
    <s v="COMP SIGHT"/>
    <s v="M"/>
    <d v="2016-09-04T00:00:00"/>
    <m/>
    <x v="4"/>
    <x v="88"/>
    <n v="0"/>
  </r>
  <r>
    <s v="SPECKETER"/>
    <s v="Alan"/>
    <x v="114"/>
    <x v="0"/>
    <s v="COMP SIGHT"/>
    <s v="M"/>
    <d v="2016-09-11T00:00:00"/>
    <m/>
    <x v="4"/>
    <x v="88"/>
    <n v="0"/>
  </r>
  <r>
    <s v="SPECKETER"/>
    <s v="Alan"/>
    <x v="114"/>
    <x v="0"/>
    <s v="COMP SIGHT"/>
    <s v="M"/>
    <d v="2016-09-18T00:00:00"/>
    <m/>
    <x v="4"/>
    <x v="88"/>
    <n v="0"/>
  </r>
  <r>
    <s v="SPECKETER"/>
    <s v="Alan"/>
    <x v="114"/>
    <x v="0"/>
    <s v="COMP SIGHT"/>
    <s v="M"/>
    <d v="2016-10-09T00:00:00"/>
    <m/>
    <x v="4"/>
    <x v="88"/>
    <n v="0"/>
  </r>
  <r>
    <s v="SPECKETER"/>
    <s v="Alan"/>
    <x v="114"/>
    <x v="0"/>
    <s v="COMP SIGHT"/>
    <s v="M"/>
    <d v="2016-10-02T00:00:00"/>
    <m/>
    <x v="4"/>
    <x v="88"/>
    <n v="0"/>
  </r>
  <r>
    <s v="SPECKETER"/>
    <s v="Alan"/>
    <x v="114"/>
    <x v="0"/>
    <s v="COMP SIGHT"/>
    <s v="M"/>
    <d v="2016-10-16T00:00:00"/>
    <m/>
    <x v="4"/>
    <x v="88"/>
    <n v="0"/>
  </r>
  <r>
    <s v="SPECKETER"/>
    <s v="Alan"/>
    <x v="114"/>
    <x v="0"/>
    <s v="COMP SIGHT"/>
    <s v="M"/>
    <d v="2016-10-23T00:00:00"/>
    <m/>
    <x v="4"/>
    <x v="88"/>
    <n v="0"/>
  </r>
  <r>
    <s v="SPECKETER"/>
    <s v="Alan"/>
    <x v="114"/>
    <x v="0"/>
    <s v="COMP SIGHT"/>
    <s v="M"/>
    <d v="2016-10-30T00:00:00"/>
    <m/>
    <x v="4"/>
    <x v="88"/>
    <n v="0"/>
  </r>
  <r>
    <s v="SPECKETER"/>
    <s v="Lachlan"/>
    <x v="115"/>
    <x v="2"/>
    <s v="RECURVE"/>
    <s v="M"/>
    <d v="2016-07-10T00:00:00"/>
    <n v="23"/>
    <x v="3"/>
    <x v="73"/>
    <n v="0.7931034482758621"/>
  </r>
  <r>
    <s v="SPECKETER"/>
    <s v="Lachlan"/>
    <x v="115"/>
    <x v="2"/>
    <s v="RECURVE"/>
    <s v="M"/>
    <d v="2016-07-03T00:00:00"/>
    <n v="25"/>
    <x v="1"/>
    <x v="37"/>
    <n v="0.86206896551724133"/>
  </r>
  <r>
    <s v="SPECKETER"/>
    <s v="Lachlan"/>
    <x v="115"/>
    <x v="2"/>
    <s v="RECURVE"/>
    <s v="M"/>
    <d v="2016-01-17T00:00:00"/>
    <m/>
    <x v="4"/>
    <x v="88"/>
    <n v="0"/>
  </r>
  <r>
    <s v="SPECKETER"/>
    <s v="Lachlan"/>
    <x v="115"/>
    <x v="2"/>
    <s v="RECURVE"/>
    <s v="M"/>
    <d v="2016-01-31T00:00:00"/>
    <m/>
    <x v="4"/>
    <x v="88"/>
    <n v="0"/>
  </r>
  <r>
    <s v="SPECKETER"/>
    <s v="Lachlan"/>
    <x v="115"/>
    <x v="2"/>
    <s v="RECURVE"/>
    <s v="M"/>
    <d v="2016-02-07T00:00:00"/>
    <m/>
    <x v="4"/>
    <x v="88"/>
    <n v="0"/>
  </r>
  <r>
    <s v="SPECKETER"/>
    <s v="Lachlan"/>
    <x v="115"/>
    <x v="2"/>
    <s v="RECURVE"/>
    <s v="M"/>
    <d v="2016-02-14T00:00:00"/>
    <m/>
    <x v="4"/>
    <x v="88"/>
    <n v="0"/>
  </r>
  <r>
    <s v="SPECKETER"/>
    <s v="Lachlan"/>
    <x v="115"/>
    <x v="2"/>
    <s v="RECURVE"/>
    <s v="M"/>
    <d v="2016-02-21T00:00:00"/>
    <m/>
    <x v="4"/>
    <x v="88"/>
    <n v="0"/>
  </r>
  <r>
    <s v="SPECKETER"/>
    <s v="Lachlan"/>
    <x v="115"/>
    <x v="2"/>
    <s v="RECURVE"/>
    <s v="M"/>
    <d v="2016-02-28T00:00:00"/>
    <m/>
    <x v="4"/>
    <x v="88"/>
    <n v="0"/>
  </r>
  <r>
    <s v="SPECKETER"/>
    <s v="Lachlan"/>
    <x v="115"/>
    <x v="2"/>
    <s v="RECURVE"/>
    <s v="M"/>
    <d v="2016-03-06T00:00:00"/>
    <m/>
    <x v="4"/>
    <x v="88"/>
    <n v="0"/>
  </r>
  <r>
    <s v="SPECKETER"/>
    <s v="Lachlan"/>
    <x v="115"/>
    <x v="2"/>
    <s v="RECURVE"/>
    <s v="M"/>
    <d v="2016-03-13T00:00:00"/>
    <m/>
    <x v="4"/>
    <x v="88"/>
    <n v="0"/>
  </r>
  <r>
    <s v="SPECKETER"/>
    <s v="Lachlan"/>
    <x v="115"/>
    <x v="2"/>
    <s v="RECURVE"/>
    <s v="M"/>
    <d v="2016-03-20T00:00:00"/>
    <m/>
    <x v="4"/>
    <x v="88"/>
    <n v="0"/>
  </r>
  <r>
    <s v="SPECKETER"/>
    <s v="Lachlan"/>
    <x v="115"/>
    <x v="2"/>
    <s v="RECURVE"/>
    <s v="M"/>
    <d v="2016-04-03T00:00:00"/>
    <m/>
    <x v="4"/>
    <x v="88"/>
    <n v="0"/>
  </r>
  <r>
    <s v="SPECKETER"/>
    <s v="Lachlan"/>
    <x v="115"/>
    <x v="2"/>
    <s v="RECURVE"/>
    <s v="M"/>
    <d v="2016-04-17T00:00:00"/>
    <m/>
    <x v="4"/>
    <x v="88"/>
    <n v="0"/>
  </r>
  <r>
    <s v="SPECKETER"/>
    <s v="Lachlan"/>
    <x v="115"/>
    <x v="2"/>
    <s v="RECURVE"/>
    <s v="M"/>
    <d v="2016-05-15T00:00:00"/>
    <m/>
    <x v="4"/>
    <x v="88"/>
    <n v="0"/>
  </r>
  <r>
    <s v="SPECKETER"/>
    <s v="Lachlan"/>
    <x v="115"/>
    <x v="2"/>
    <s v="RECURVE"/>
    <s v="M"/>
    <d v="2016-05-22T00:00:00"/>
    <m/>
    <x v="4"/>
    <x v="88"/>
    <n v="0"/>
  </r>
  <r>
    <s v="SPECKETER"/>
    <s v="Lachlan"/>
    <x v="115"/>
    <x v="2"/>
    <s v="RECURVE"/>
    <s v="M"/>
    <d v="2016-05-29T00:00:00"/>
    <m/>
    <x v="4"/>
    <x v="88"/>
    <n v="0"/>
  </r>
  <r>
    <s v="SPECKETER"/>
    <s v="Lachlan"/>
    <x v="115"/>
    <x v="2"/>
    <s v="RECURVE"/>
    <s v="M"/>
    <d v="2016-06-05T00:00:00"/>
    <m/>
    <x v="4"/>
    <x v="88"/>
    <n v="0"/>
  </r>
  <r>
    <s v="SPECKETER"/>
    <s v="Lachlan"/>
    <x v="115"/>
    <x v="2"/>
    <s v="RECURVE"/>
    <s v="M"/>
    <d v="2016-06-19T00:00:00"/>
    <m/>
    <x v="4"/>
    <x v="88"/>
    <n v="0"/>
  </r>
  <r>
    <s v="SPECKETER"/>
    <s v="Lachlan"/>
    <x v="115"/>
    <x v="2"/>
    <s v="RECURVE"/>
    <s v="M"/>
    <d v="2016-08-07T00:00:00"/>
    <m/>
    <x v="4"/>
    <x v="88"/>
    <n v="0"/>
  </r>
  <r>
    <s v="SPECKETER"/>
    <s v="Lachlan"/>
    <x v="115"/>
    <x v="2"/>
    <s v="RECURVE"/>
    <s v="M"/>
    <d v="2016-08-14T00:00:00"/>
    <m/>
    <x v="4"/>
    <x v="88"/>
    <n v="0"/>
  </r>
  <r>
    <s v="SPECKETER"/>
    <s v="Lachlan"/>
    <x v="115"/>
    <x v="2"/>
    <s v="RECURVE"/>
    <s v="M"/>
    <d v="2016-08-28T00:00:00"/>
    <m/>
    <x v="4"/>
    <x v="88"/>
    <n v="0"/>
  </r>
  <r>
    <s v="SPECKETER"/>
    <s v="Lachlan"/>
    <x v="115"/>
    <x v="2"/>
    <s v="RECURVE"/>
    <s v="M"/>
    <d v="2016-09-04T00:00:00"/>
    <m/>
    <x v="4"/>
    <x v="88"/>
    <n v="0"/>
  </r>
  <r>
    <s v="SPECKETER"/>
    <s v="Lachlan"/>
    <x v="115"/>
    <x v="2"/>
    <s v="RECURVE"/>
    <s v="M"/>
    <d v="2016-09-11T00:00:00"/>
    <m/>
    <x v="4"/>
    <x v="88"/>
    <n v="0"/>
  </r>
  <r>
    <s v="SPECKETER"/>
    <s v="Lachlan"/>
    <x v="115"/>
    <x v="2"/>
    <s v="RECURVE"/>
    <s v="M"/>
    <d v="2016-09-18T00:00:00"/>
    <m/>
    <x v="4"/>
    <x v="88"/>
    <n v="0"/>
  </r>
  <r>
    <s v="SPECKETER"/>
    <s v="Lachlan"/>
    <x v="115"/>
    <x v="2"/>
    <s v="RECURVE"/>
    <s v="M"/>
    <d v="2016-10-09T00:00:00"/>
    <m/>
    <x v="4"/>
    <x v="88"/>
    <n v="0"/>
  </r>
  <r>
    <s v="SPECKETER"/>
    <s v="Lachlan"/>
    <x v="115"/>
    <x v="2"/>
    <s v="RECURVE"/>
    <s v="M"/>
    <d v="2016-10-02T00:00:00"/>
    <m/>
    <x v="4"/>
    <x v="88"/>
    <n v="0"/>
  </r>
  <r>
    <s v="SPECKETER"/>
    <s v="Lachlan"/>
    <x v="115"/>
    <x v="2"/>
    <s v="RECURVE"/>
    <s v="M"/>
    <d v="2016-10-16T00:00:00"/>
    <m/>
    <x v="4"/>
    <x v="88"/>
    <n v="0"/>
  </r>
  <r>
    <s v="SPECKETER"/>
    <s v="Lachlan"/>
    <x v="115"/>
    <x v="2"/>
    <s v="RECURVE"/>
    <s v="M"/>
    <d v="2016-10-23T00:00:00"/>
    <m/>
    <x v="4"/>
    <x v="88"/>
    <n v="0"/>
  </r>
  <r>
    <s v="SPECKETER"/>
    <s v="Lachlan"/>
    <x v="115"/>
    <x v="2"/>
    <s v="RECURVE"/>
    <s v="M"/>
    <d v="2016-10-30T00:00:00"/>
    <m/>
    <x v="4"/>
    <x v="88"/>
    <n v="0"/>
  </r>
  <r>
    <s v="STEWART"/>
    <s v="Denique"/>
    <x v="116"/>
    <x v="3"/>
    <s v="COMP SIGHT"/>
    <s v="F"/>
    <d v="2016-03-13T00:00:00"/>
    <n v="167"/>
    <x v="0"/>
    <x v="136"/>
    <n v="52.896551724137929"/>
  </r>
  <r>
    <s v="STEWART"/>
    <s v="Denique"/>
    <x v="116"/>
    <x v="3"/>
    <s v="COMP SIGHT"/>
    <s v="F"/>
    <d v="2016-01-17T00:00:00"/>
    <n v="154"/>
    <x v="0"/>
    <x v="136"/>
    <n v="52.896551724137929"/>
  </r>
  <r>
    <s v="STEWART"/>
    <s v="Denique"/>
    <x v="116"/>
    <x v="3"/>
    <s v="COMP SIGHT"/>
    <s v="F"/>
    <d v="2016-06-19T00:00:00"/>
    <n v="153"/>
    <x v="0"/>
    <x v="136"/>
    <n v="52.896551724137929"/>
  </r>
  <r>
    <s v="STEWART"/>
    <s v="Denique"/>
    <x v="116"/>
    <x v="3"/>
    <s v="COMP SIGHT"/>
    <s v="F"/>
    <d v="2016-08-28T00:00:00"/>
    <n v="147"/>
    <x v="0"/>
    <x v="136"/>
    <n v="52.896551724137929"/>
  </r>
  <r>
    <s v="STEWART"/>
    <s v="Denique"/>
    <x v="116"/>
    <x v="3"/>
    <s v="COMP SIGHT"/>
    <s v="F"/>
    <d v="2016-09-11T00:00:00"/>
    <n v="146"/>
    <x v="0"/>
    <x v="136"/>
    <n v="52.896551724137929"/>
  </r>
  <r>
    <s v="STEWART"/>
    <s v="Denique"/>
    <x v="116"/>
    <x v="3"/>
    <s v="COMP SIGHT"/>
    <s v="F"/>
    <d v="2016-09-04T00:00:00"/>
    <n v="145"/>
    <x v="0"/>
    <x v="136"/>
    <n v="52.896551724137929"/>
  </r>
  <r>
    <s v="STEWART"/>
    <s v="Denique"/>
    <x v="116"/>
    <x v="3"/>
    <s v="COMP SIGHT"/>
    <s v="F"/>
    <d v="2016-02-28T00:00:00"/>
    <n v="142"/>
    <x v="0"/>
    <x v="136"/>
    <n v="52.896551724137929"/>
  </r>
  <r>
    <s v="STEWART"/>
    <s v="Denique"/>
    <x v="116"/>
    <x v="3"/>
    <s v="COMP SIGHT"/>
    <s v="F"/>
    <d v="2016-02-14T00:00:00"/>
    <n v="136"/>
    <x v="0"/>
    <x v="136"/>
    <n v="52.896551724137929"/>
  </r>
  <r>
    <s v="STEWART"/>
    <s v="Denique"/>
    <x v="116"/>
    <x v="3"/>
    <s v="COMP SIGHT"/>
    <s v="F"/>
    <d v="2016-01-31T00:00:00"/>
    <n v="117"/>
    <x v="0"/>
    <x v="136"/>
    <n v="52.896551724137929"/>
  </r>
  <r>
    <s v="STEWART"/>
    <s v="Denique"/>
    <x v="116"/>
    <x v="3"/>
    <s v="COMP SIGHT"/>
    <s v="F"/>
    <d v="2016-10-09T00:00:00"/>
    <n v="115"/>
    <x v="0"/>
    <x v="136"/>
    <n v="52.896551724137929"/>
  </r>
  <r>
    <s v="STEWART"/>
    <s v="Denique"/>
    <x v="116"/>
    <x v="3"/>
    <s v="COMP SIGHT"/>
    <s v="F"/>
    <d v="2016-07-03T00:00:00"/>
    <n v="112"/>
    <x v="0"/>
    <x v="136"/>
    <n v="52.896551724137929"/>
  </r>
  <r>
    <s v="STEWART"/>
    <s v="Denique"/>
    <x v="116"/>
    <x v="3"/>
    <s v="COMP SIGHT"/>
    <s v="F"/>
    <d v="2016-02-07T00:00:00"/>
    <m/>
    <x v="4"/>
    <x v="88"/>
    <n v="0"/>
  </r>
  <r>
    <s v="STEWART"/>
    <s v="Denique"/>
    <x v="116"/>
    <x v="3"/>
    <s v="COMP SIGHT"/>
    <s v="F"/>
    <d v="2016-02-21T00:00:00"/>
    <m/>
    <x v="4"/>
    <x v="88"/>
    <n v="0"/>
  </r>
  <r>
    <s v="STEWART"/>
    <s v="Denique"/>
    <x v="116"/>
    <x v="3"/>
    <s v="COMP SIGHT"/>
    <s v="F"/>
    <d v="2016-03-06T00:00:00"/>
    <m/>
    <x v="4"/>
    <x v="88"/>
    <n v="0"/>
  </r>
  <r>
    <s v="STEWART"/>
    <s v="Denique"/>
    <x v="116"/>
    <x v="3"/>
    <s v="COMP SIGHT"/>
    <s v="F"/>
    <d v="2016-03-20T00:00:00"/>
    <m/>
    <x v="4"/>
    <x v="88"/>
    <n v="0"/>
  </r>
  <r>
    <s v="STEWART"/>
    <s v="Denique"/>
    <x v="116"/>
    <x v="3"/>
    <s v="COMP SIGHT"/>
    <s v="F"/>
    <d v="2016-04-03T00:00:00"/>
    <m/>
    <x v="4"/>
    <x v="88"/>
    <n v="0"/>
  </r>
  <r>
    <s v="STEWART"/>
    <s v="Denique"/>
    <x v="116"/>
    <x v="3"/>
    <s v="COMP SIGHT"/>
    <s v="F"/>
    <d v="2016-04-17T00:00:00"/>
    <m/>
    <x v="4"/>
    <x v="88"/>
    <n v="0"/>
  </r>
  <r>
    <s v="STEWART"/>
    <s v="Denique"/>
    <x v="116"/>
    <x v="3"/>
    <s v="COMP SIGHT"/>
    <s v="F"/>
    <d v="2016-05-15T00:00:00"/>
    <m/>
    <x v="4"/>
    <x v="88"/>
    <n v="0"/>
  </r>
  <r>
    <s v="STEWART"/>
    <s v="Denique"/>
    <x v="116"/>
    <x v="3"/>
    <s v="COMP SIGHT"/>
    <s v="F"/>
    <d v="2016-05-22T00:00:00"/>
    <m/>
    <x v="4"/>
    <x v="88"/>
    <n v="0"/>
  </r>
  <r>
    <s v="STEWART"/>
    <s v="Denique"/>
    <x v="116"/>
    <x v="3"/>
    <s v="COMP SIGHT"/>
    <s v="F"/>
    <d v="2016-05-29T00:00:00"/>
    <m/>
    <x v="4"/>
    <x v="88"/>
    <n v="0"/>
  </r>
  <r>
    <s v="STEWART"/>
    <s v="Denique"/>
    <x v="116"/>
    <x v="3"/>
    <s v="COMP SIGHT"/>
    <s v="F"/>
    <d v="2016-06-05T00:00:00"/>
    <m/>
    <x v="4"/>
    <x v="88"/>
    <n v="0"/>
  </r>
  <r>
    <s v="STEWART"/>
    <s v="Denique"/>
    <x v="116"/>
    <x v="3"/>
    <s v="COMP SIGHT"/>
    <s v="F"/>
    <d v="2016-07-10T00:00:00"/>
    <m/>
    <x v="4"/>
    <x v="88"/>
    <n v="0"/>
  </r>
  <r>
    <s v="STEWART"/>
    <s v="Denique"/>
    <x v="116"/>
    <x v="3"/>
    <s v="COMP SIGHT"/>
    <s v="F"/>
    <d v="2016-08-07T00:00:00"/>
    <m/>
    <x v="4"/>
    <x v="88"/>
    <n v="0"/>
  </r>
  <r>
    <s v="STEWART"/>
    <s v="Denique"/>
    <x v="116"/>
    <x v="3"/>
    <s v="COMP SIGHT"/>
    <s v="F"/>
    <d v="2016-08-14T00:00:00"/>
    <m/>
    <x v="4"/>
    <x v="88"/>
    <n v="0"/>
  </r>
  <r>
    <s v="STEWART"/>
    <s v="Denique"/>
    <x v="116"/>
    <x v="3"/>
    <s v="COMP SIGHT"/>
    <s v="F"/>
    <d v="2016-09-18T00:00:00"/>
    <m/>
    <x v="4"/>
    <x v="88"/>
    <n v="0"/>
  </r>
  <r>
    <s v="STEWART"/>
    <s v="Denique"/>
    <x v="116"/>
    <x v="3"/>
    <s v="COMP SIGHT"/>
    <s v="F"/>
    <d v="2016-10-02T00:00:00"/>
    <m/>
    <x v="4"/>
    <x v="88"/>
    <n v="0"/>
  </r>
  <r>
    <s v="STEWART"/>
    <s v="Denique"/>
    <x v="116"/>
    <x v="3"/>
    <s v="COMP SIGHT"/>
    <s v="F"/>
    <d v="2016-10-16T00:00:00"/>
    <m/>
    <x v="4"/>
    <x v="88"/>
    <n v="0"/>
  </r>
  <r>
    <s v="STEWART"/>
    <s v="Denique"/>
    <x v="116"/>
    <x v="3"/>
    <s v="COMP SIGHT"/>
    <s v="F"/>
    <d v="2016-10-23T00:00:00"/>
    <m/>
    <x v="4"/>
    <x v="88"/>
    <n v="0"/>
  </r>
  <r>
    <s v="STEWART"/>
    <s v="Denique"/>
    <x v="116"/>
    <x v="3"/>
    <s v="COMP SIGHT"/>
    <s v="F"/>
    <d v="2016-10-30T00:00:00"/>
    <m/>
    <x v="4"/>
    <x v="88"/>
    <n v="0"/>
  </r>
  <r>
    <s v="STEWART"/>
    <s v="Hamish"/>
    <x v="117"/>
    <x v="1"/>
    <s v="COMP SIGHT"/>
    <s v="M"/>
    <d v="2016-05-22T00:00:00"/>
    <n v="170"/>
    <x v="0"/>
    <x v="137"/>
    <n v="59.137931034482762"/>
  </r>
  <r>
    <s v="STEWART"/>
    <s v="Hamish"/>
    <x v="117"/>
    <x v="1"/>
    <s v="COMP SIGHT"/>
    <s v="M"/>
    <d v="2016-02-28T00:00:00"/>
    <n v="156"/>
    <x v="0"/>
    <x v="137"/>
    <n v="59.137931034482762"/>
  </r>
  <r>
    <s v="STEWART"/>
    <s v="Hamish"/>
    <x v="117"/>
    <x v="1"/>
    <s v="COMP SIGHT"/>
    <s v="M"/>
    <d v="2016-01-17T00:00:00"/>
    <n v="150"/>
    <x v="0"/>
    <x v="137"/>
    <n v="59.137931034482762"/>
  </r>
  <r>
    <s v="STEWART"/>
    <s v="Hamish"/>
    <x v="117"/>
    <x v="1"/>
    <s v="COMP SIGHT"/>
    <s v="M"/>
    <d v="2016-02-14T00:00:00"/>
    <n v="146"/>
    <x v="0"/>
    <x v="137"/>
    <n v="59.137931034482762"/>
  </r>
  <r>
    <s v="STEWART"/>
    <s v="Hamish"/>
    <x v="117"/>
    <x v="1"/>
    <s v="COMP SIGHT"/>
    <s v="M"/>
    <d v="2016-09-04T00:00:00"/>
    <n v="131"/>
    <x v="0"/>
    <x v="137"/>
    <n v="59.137931034482762"/>
  </r>
  <r>
    <s v="STEWART"/>
    <s v="Hamish"/>
    <x v="117"/>
    <x v="1"/>
    <s v="COMP SIGHT"/>
    <s v="M"/>
    <d v="2016-03-13T00:00:00"/>
    <n v="130"/>
    <x v="0"/>
    <x v="137"/>
    <n v="59.137931034482762"/>
  </r>
  <r>
    <s v="STEWART"/>
    <s v="Hamish"/>
    <x v="117"/>
    <x v="1"/>
    <s v="COMP SIGHT"/>
    <s v="M"/>
    <d v="2016-10-09T00:00:00"/>
    <n v="128"/>
    <x v="0"/>
    <x v="137"/>
    <n v="59.137931034482762"/>
  </r>
  <r>
    <s v="STEWART"/>
    <s v="Hamish"/>
    <x v="117"/>
    <x v="1"/>
    <s v="COMP SIGHT"/>
    <s v="M"/>
    <d v="2016-06-19T00:00:00"/>
    <n v="121"/>
    <x v="0"/>
    <x v="137"/>
    <n v="59.137931034482762"/>
  </r>
  <r>
    <s v="STEWART"/>
    <s v="Hamish"/>
    <x v="117"/>
    <x v="1"/>
    <s v="COMP SIGHT"/>
    <s v="M"/>
    <d v="2016-10-23T00:00:00"/>
    <n v="116"/>
    <x v="0"/>
    <x v="137"/>
    <n v="59.137931034482762"/>
  </r>
  <r>
    <s v="STEWART"/>
    <s v="Hamish"/>
    <x v="117"/>
    <x v="1"/>
    <s v="COMP SIGHT"/>
    <s v="M"/>
    <d v="2016-01-31T00:00:00"/>
    <n v="110"/>
    <x v="0"/>
    <x v="137"/>
    <n v="59.137931034482762"/>
  </r>
  <r>
    <s v="STEWART"/>
    <s v="Hamish"/>
    <x v="117"/>
    <x v="1"/>
    <s v="COMP SIGHT"/>
    <s v="M"/>
    <d v="2016-09-11T00:00:00"/>
    <n v="108"/>
    <x v="0"/>
    <x v="137"/>
    <n v="59.137931034482762"/>
  </r>
  <r>
    <s v="STEWART"/>
    <s v="Hamish"/>
    <x v="117"/>
    <x v="1"/>
    <s v="COMP SIGHT"/>
    <s v="M"/>
    <d v="2016-07-03T00:00:00"/>
    <n v="91"/>
    <x v="0"/>
    <x v="137"/>
    <n v="59.137931034482762"/>
  </r>
  <r>
    <s v="STEWART"/>
    <s v="Hamish"/>
    <x v="117"/>
    <x v="1"/>
    <s v="COMP SIGHT"/>
    <s v="M"/>
    <d v="2016-08-28T00:00:00"/>
    <n v="91"/>
    <x v="0"/>
    <x v="137"/>
    <n v="59.137931034482762"/>
  </r>
  <r>
    <s v="STEWART"/>
    <s v="Hamish"/>
    <x v="117"/>
    <x v="1"/>
    <s v="COMP SIGHT"/>
    <s v="M"/>
    <d v="2016-08-14T00:00:00"/>
    <n v="67"/>
    <x v="0"/>
    <x v="137"/>
    <n v="59.137931034482762"/>
  </r>
  <r>
    <s v="STEWART"/>
    <s v="Hamish"/>
    <x v="117"/>
    <x v="1"/>
    <s v="COMP SIGHT"/>
    <s v="M"/>
    <d v="2016-02-07T00:00:00"/>
    <m/>
    <x v="4"/>
    <x v="88"/>
    <n v="0"/>
  </r>
  <r>
    <s v="STEWART"/>
    <s v="Hamish"/>
    <x v="117"/>
    <x v="1"/>
    <s v="COMP SIGHT"/>
    <s v="M"/>
    <d v="2016-02-21T00:00:00"/>
    <m/>
    <x v="4"/>
    <x v="88"/>
    <n v="0"/>
  </r>
  <r>
    <s v="STEWART"/>
    <s v="Hamish"/>
    <x v="117"/>
    <x v="1"/>
    <s v="COMP SIGHT"/>
    <s v="M"/>
    <d v="2016-03-06T00:00:00"/>
    <m/>
    <x v="4"/>
    <x v="88"/>
    <n v="0"/>
  </r>
  <r>
    <s v="STEWART"/>
    <s v="Hamish"/>
    <x v="117"/>
    <x v="1"/>
    <s v="COMP SIGHT"/>
    <s v="M"/>
    <d v="2016-03-20T00:00:00"/>
    <m/>
    <x v="4"/>
    <x v="88"/>
    <n v="0"/>
  </r>
  <r>
    <s v="STEWART"/>
    <s v="Hamish"/>
    <x v="117"/>
    <x v="1"/>
    <s v="COMP SIGHT"/>
    <s v="M"/>
    <d v="2016-04-03T00:00:00"/>
    <m/>
    <x v="4"/>
    <x v="88"/>
    <n v="0"/>
  </r>
  <r>
    <s v="STEWART"/>
    <s v="Hamish"/>
    <x v="117"/>
    <x v="1"/>
    <s v="COMP SIGHT"/>
    <s v="M"/>
    <d v="2016-04-17T00:00:00"/>
    <m/>
    <x v="4"/>
    <x v="88"/>
    <n v="0"/>
  </r>
  <r>
    <s v="STEWART"/>
    <s v="Hamish"/>
    <x v="117"/>
    <x v="1"/>
    <s v="COMP SIGHT"/>
    <s v="M"/>
    <d v="2016-05-15T00:00:00"/>
    <m/>
    <x v="4"/>
    <x v="88"/>
    <n v="0"/>
  </r>
  <r>
    <s v="STEWART"/>
    <s v="Hamish"/>
    <x v="117"/>
    <x v="1"/>
    <s v="COMP SIGHT"/>
    <s v="M"/>
    <d v="2016-05-29T00:00:00"/>
    <m/>
    <x v="4"/>
    <x v="88"/>
    <n v="0"/>
  </r>
  <r>
    <s v="STEWART"/>
    <s v="Hamish"/>
    <x v="117"/>
    <x v="1"/>
    <s v="COMP SIGHT"/>
    <s v="M"/>
    <d v="2016-06-05T00:00:00"/>
    <m/>
    <x v="4"/>
    <x v="88"/>
    <n v="0"/>
  </r>
  <r>
    <s v="STEWART"/>
    <s v="Hamish"/>
    <x v="117"/>
    <x v="1"/>
    <s v="COMP SIGHT"/>
    <s v="M"/>
    <d v="2016-07-10T00:00:00"/>
    <m/>
    <x v="4"/>
    <x v="88"/>
    <n v="0"/>
  </r>
  <r>
    <s v="STEWART"/>
    <s v="Hamish"/>
    <x v="117"/>
    <x v="1"/>
    <s v="COMP SIGHT"/>
    <s v="M"/>
    <d v="2016-08-07T00:00:00"/>
    <m/>
    <x v="4"/>
    <x v="88"/>
    <n v="0"/>
  </r>
  <r>
    <s v="STEWART"/>
    <s v="Hamish"/>
    <x v="117"/>
    <x v="1"/>
    <s v="COMP SIGHT"/>
    <s v="M"/>
    <d v="2016-09-18T00:00:00"/>
    <m/>
    <x v="4"/>
    <x v="88"/>
    <n v="0"/>
  </r>
  <r>
    <s v="STEWART"/>
    <s v="Hamish"/>
    <x v="117"/>
    <x v="1"/>
    <s v="COMP SIGHT"/>
    <s v="M"/>
    <d v="2016-10-02T00:00:00"/>
    <m/>
    <x v="4"/>
    <x v="88"/>
    <n v="0"/>
  </r>
  <r>
    <s v="STEWART"/>
    <s v="Hamish"/>
    <x v="117"/>
    <x v="1"/>
    <s v="COMP SIGHT"/>
    <s v="M"/>
    <d v="2016-10-16T00:00:00"/>
    <m/>
    <x v="4"/>
    <x v="88"/>
    <n v="0"/>
  </r>
  <r>
    <s v="STEWART"/>
    <s v="Hamish"/>
    <x v="117"/>
    <x v="1"/>
    <s v="COMP SIGHT"/>
    <s v="M"/>
    <d v="2016-10-30T00:00:00"/>
    <m/>
    <x v="4"/>
    <x v="88"/>
    <n v="0"/>
  </r>
  <r>
    <s v="STEWART"/>
    <s v="Jason"/>
    <x v="118"/>
    <x v="0"/>
    <s v="COMP SIGHT"/>
    <s v="M"/>
    <d v="2016-10-30T00:00:00"/>
    <n v="188"/>
    <x v="0"/>
    <x v="138"/>
    <n v="163.0344827586207"/>
  </r>
  <r>
    <s v="STEWART"/>
    <s v="Jason"/>
    <x v="118"/>
    <x v="0"/>
    <s v="COMP SIGHT"/>
    <s v="M"/>
    <d v="2016-09-18T00:00:00"/>
    <n v="184"/>
    <x v="0"/>
    <x v="138"/>
    <n v="163.0344827586207"/>
  </r>
  <r>
    <s v="STEWART"/>
    <s v="Jason"/>
    <x v="118"/>
    <x v="0"/>
    <s v="COMP SIGHT"/>
    <s v="M"/>
    <d v="2016-10-16T00:00:00"/>
    <n v="184"/>
    <x v="0"/>
    <x v="138"/>
    <n v="163.0344827586207"/>
  </r>
  <r>
    <s v="STEWART"/>
    <s v="Jason"/>
    <x v="118"/>
    <x v="0"/>
    <s v="COMP SIGHT"/>
    <s v="M"/>
    <d v="2016-09-04T00:00:00"/>
    <n v="181"/>
    <x v="0"/>
    <x v="138"/>
    <n v="163.0344827586207"/>
  </r>
  <r>
    <s v="STEWART"/>
    <s v="Jason"/>
    <x v="118"/>
    <x v="0"/>
    <s v="COMP SIGHT"/>
    <s v="M"/>
    <d v="2016-04-03T00:00:00"/>
    <n v="180"/>
    <x v="0"/>
    <x v="138"/>
    <n v="163.0344827586207"/>
  </r>
  <r>
    <s v="STEWART"/>
    <s v="Jason"/>
    <x v="118"/>
    <x v="0"/>
    <s v="COMP SIGHT"/>
    <s v="M"/>
    <d v="2016-06-05T00:00:00"/>
    <n v="179"/>
    <x v="0"/>
    <x v="138"/>
    <n v="163.0344827586207"/>
  </r>
  <r>
    <s v="STEWART"/>
    <s v="Jason"/>
    <x v="118"/>
    <x v="0"/>
    <s v="COMP SIGHT"/>
    <s v="M"/>
    <d v="2016-10-02T00:00:00"/>
    <n v="179"/>
    <x v="0"/>
    <x v="138"/>
    <n v="163.0344827586207"/>
  </r>
  <r>
    <s v="STEWART"/>
    <s v="Jason"/>
    <x v="118"/>
    <x v="0"/>
    <s v="COMP SIGHT"/>
    <s v="M"/>
    <d v="2016-04-17T00:00:00"/>
    <n v="178"/>
    <x v="0"/>
    <x v="138"/>
    <n v="163.0344827586207"/>
  </r>
  <r>
    <s v="STEWART"/>
    <s v="Jason"/>
    <x v="118"/>
    <x v="0"/>
    <s v="COMP SIGHT"/>
    <s v="M"/>
    <d v="2016-06-19T00:00:00"/>
    <n v="177"/>
    <x v="0"/>
    <x v="138"/>
    <n v="163.0344827586207"/>
  </r>
  <r>
    <s v="STEWART"/>
    <s v="Jason"/>
    <x v="118"/>
    <x v="0"/>
    <s v="COMP SIGHT"/>
    <s v="M"/>
    <d v="2016-08-07T00:00:00"/>
    <n v="177"/>
    <x v="0"/>
    <x v="138"/>
    <n v="163.0344827586207"/>
  </r>
  <r>
    <s v="STEWART"/>
    <s v="Jason"/>
    <x v="118"/>
    <x v="0"/>
    <s v="COMP SIGHT"/>
    <s v="M"/>
    <d v="2016-07-10T00:00:00"/>
    <n v="176"/>
    <x v="0"/>
    <x v="138"/>
    <n v="163.0344827586207"/>
  </r>
  <r>
    <s v="STEWART"/>
    <s v="Jason"/>
    <x v="118"/>
    <x v="0"/>
    <s v="COMP SIGHT"/>
    <s v="M"/>
    <d v="2016-09-11T00:00:00"/>
    <n v="176"/>
    <x v="0"/>
    <x v="138"/>
    <n v="163.0344827586207"/>
  </r>
  <r>
    <s v="STEWART"/>
    <s v="Jason"/>
    <x v="118"/>
    <x v="0"/>
    <s v="COMP SIGHT"/>
    <s v="M"/>
    <d v="2016-01-17T00:00:00"/>
    <n v="175"/>
    <x v="0"/>
    <x v="138"/>
    <n v="163.0344827586207"/>
  </r>
  <r>
    <s v="STEWART"/>
    <s v="Jason"/>
    <x v="118"/>
    <x v="0"/>
    <s v="COMP SIGHT"/>
    <s v="M"/>
    <d v="2016-10-09T00:00:00"/>
    <n v="173"/>
    <x v="0"/>
    <x v="138"/>
    <n v="163.0344827586207"/>
  </r>
  <r>
    <s v="STEWART"/>
    <s v="Jason"/>
    <x v="118"/>
    <x v="0"/>
    <s v="COMP SIGHT"/>
    <s v="M"/>
    <d v="2016-03-13T00:00:00"/>
    <n v="171"/>
    <x v="0"/>
    <x v="138"/>
    <n v="163.0344827586207"/>
  </r>
  <r>
    <s v="STEWART"/>
    <s v="Jason"/>
    <x v="118"/>
    <x v="0"/>
    <s v="COMP SIGHT"/>
    <s v="M"/>
    <d v="2016-03-20T00:00:00"/>
    <n v="171"/>
    <x v="0"/>
    <x v="138"/>
    <n v="163.0344827586207"/>
  </r>
  <r>
    <s v="STEWART"/>
    <s v="Jason"/>
    <x v="118"/>
    <x v="0"/>
    <s v="COMP SIGHT"/>
    <s v="M"/>
    <d v="2016-05-15T00:00:00"/>
    <n v="170"/>
    <x v="0"/>
    <x v="138"/>
    <n v="163.0344827586207"/>
  </r>
  <r>
    <s v="STEWART"/>
    <s v="Jason"/>
    <x v="118"/>
    <x v="0"/>
    <s v="COMP SIGHT"/>
    <s v="M"/>
    <d v="2016-08-28T00:00:00"/>
    <n v="170"/>
    <x v="0"/>
    <x v="138"/>
    <n v="163.0344827586207"/>
  </r>
  <r>
    <s v="STEWART"/>
    <s v="Jason"/>
    <x v="118"/>
    <x v="0"/>
    <s v="COMP SIGHT"/>
    <s v="M"/>
    <d v="2016-05-29T00:00:00"/>
    <n v="168"/>
    <x v="0"/>
    <x v="138"/>
    <n v="163.0344827586207"/>
  </r>
  <r>
    <s v="STEWART"/>
    <s v="Jason"/>
    <x v="118"/>
    <x v="0"/>
    <s v="COMP SIGHT"/>
    <s v="M"/>
    <d v="2016-02-28T00:00:00"/>
    <n v="165"/>
    <x v="0"/>
    <x v="138"/>
    <n v="163.0344827586207"/>
  </r>
  <r>
    <s v="STEWART"/>
    <s v="Jason"/>
    <x v="118"/>
    <x v="0"/>
    <s v="COMP SIGHT"/>
    <s v="M"/>
    <d v="2016-10-23T00:00:00"/>
    <n v="164"/>
    <x v="0"/>
    <x v="138"/>
    <n v="163.0344827586207"/>
  </r>
  <r>
    <s v="STEWART"/>
    <s v="Jason"/>
    <x v="118"/>
    <x v="0"/>
    <s v="COMP SIGHT"/>
    <s v="M"/>
    <d v="2016-03-06T00:00:00"/>
    <n v="163"/>
    <x v="0"/>
    <x v="138"/>
    <n v="163.0344827586207"/>
  </r>
  <r>
    <s v="STEWART"/>
    <s v="Jason"/>
    <x v="118"/>
    <x v="0"/>
    <s v="COMP SIGHT"/>
    <s v="M"/>
    <d v="2016-08-14T00:00:00"/>
    <n v="158"/>
    <x v="0"/>
    <x v="138"/>
    <n v="163.0344827586207"/>
  </r>
  <r>
    <s v="STEWART"/>
    <s v="Jason"/>
    <x v="118"/>
    <x v="0"/>
    <s v="COMP SIGHT"/>
    <s v="M"/>
    <d v="2016-02-07T00:00:00"/>
    <n v="154"/>
    <x v="0"/>
    <x v="138"/>
    <n v="163.0344827586207"/>
  </r>
  <r>
    <s v="STEWART"/>
    <s v="Jason"/>
    <x v="118"/>
    <x v="0"/>
    <s v="COMP SIGHT"/>
    <s v="M"/>
    <d v="2016-05-22T00:00:00"/>
    <n v="154"/>
    <x v="0"/>
    <x v="138"/>
    <n v="163.0344827586207"/>
  </r>
  <r>
    <s v="STEWART"/>
    <s v="Jason"/>
    <x v="118"/>
    <x v="0"/>
    <s v="COMP SIGHT"/>
    <s v="M"/>
    <d v="2016-01-31T00:00:00"/>
    <n v="149"/>
    <x v="0"/>
    <x v="138"/>
    <n v="163.0344827586207"/>
  </r>
  <r>
    <s v="STEWART"/>
    <s v="Jason"/>
    <x v="118"/>
    <x v="0"/>
    <s v="COMP SIGHT"/>
    <s v="M"/>
    <d v="2016-02-14T00:00:00"/>
    <n v="141"/>
    <x v="0"/>
    <x v="138"/>
    <n v="163.0344827586207"/>
  </r>
  <r>
    <s v="STEWART"/>
    <s v="Jason"/>
    <x v="118"/>
    <x v="0"/>
    <s v="COMP SIGHT"/>
    <s v="M"/>
    <d v="2016-07-03T00:00:00"/>
    <n v="123"/>
    <x v="0"/>
    <x v="138"/>
    <n v="163.0344827586207"/>
  </r>
  <r>
    <s v="STEWART"/>
    <s v="Jason"/>
    <x v="118"/>
    <x v="0"/>
    <s v="COMP SIGHT"/>
    <s v="M"/>
    <d v="2016-02-21T00:00:00"/>
    <n v="117"/>
    <x v="2"/>
    <x v="41"/>
    <n v="4.0344827586206895"/>
  </r>
  <r>
    <s v="FAMILY SURNAME"/>
    <s v="PREFERRED NAME"/>
    <x v="119"/>
    <x v="5"/>
    <s v="BOW"/>
    <s v="GENDER"/>
    <s v="DATE"/>
    <s v="SCORE"/>
    <x v="5"/>
    <x v="88"/>
    <n v="0"/>
  </r>
  <r>
    <s v="FAMILY SURNAME"/>
    <s v="PREFERRED NAME"/>
    <x v="119"/>
    <x v="5"/>
    <s v="BOW"/>
    <s v="GENDER"/>
    <s v="DATE"/>
    <s v="SCORE"/>
    <x v="5"/>
    <x v="88"/>
    <n v="0"/>
  </r>
  <r>
    <s v="FAMILY SURNAME"/>
    <s v="PREFERRED NAME"/>
    <x v="119"/>
    <x v="5"/>
    <s v="BOW"/>
    <s v="GENDER"/>
    <s v="DATE"/>
    <s v="SCORE"/>
    <x v="5"/>
    <x v="88"/>
    <n v="0"/>
  </r>
  <r>
    <s v="FAMILY SURNAME"/>
    <s v="PREFERRED NAME"/>
    <x v="119"/>
    <x v="5"/>
    <s v="BOW"/>
    <s v="GENDER"/>
    <s v="DATE"/>
    <s v="SCORE"/>
    <x v="5"/>
    <x v="88"/>
    <n v="0"/>
  </r>
  <r>
    <s v="FAMILY SURNAME"/>
    <s v="PREFERRED NAME"/>
    <x v="119"/>
    <x v="5"/>
    <s v="BOW"/>
    <s v="GENDER"/>
    <s v="DATE"/>
    <s v="SCORE"/>
    <x v="5"/>
    <x v="88"/>
    <n v="0"/>
  </r>
  <r>
    <s v="FAMILY SURNAME"/>
    <s v="PREFERRED NAME"/>
    <x v="119"/>
    <x v="5"/>
    <s v="BOW"/>
    <s v="GENDER"/>
    <s v="DATE"/>
    <s v="SCORE"/>
    <x v="5"/>
    <x v="88"/>
    <n v="0"/>
  </r>
  <r>
    <s v="FAMILY SURNAME"/>
    <s v="PREFERRED NAME"/>
    <x v="119"/>
    <x v="5"/>
    <s v="BOW"/>
    <s v="GENDER"/>
    <s v="DATE"/>
    <s v="SCORE"/>
    <x v="5"/>
    <x v="88"/>
    <n v="0"/>
  </r>
  <r>
    <s v="FAMILY SURNAME"/>
    <s v="PREFERRED NAME"/>
    <x v="119"/>
    <x v="5"/>
    <s v="BOW"/>
    <s v="GENDER"/>
    <s v="DATE"/>
    <s v="SCORE"/>
    <x v="5"/>
    <x v="88"/>
    <n v="0"/>
  </r>
  <r>
    <s v="FAMILY SURNAME"/>
    <s v="PREFERRED NAME"/>
    <x v="119"/>
    <x v="5"/>
    <s v="BOW"/>
    <s v="GENDER"/>
    <s v="DATE"/>
    <s v="SCORE"/>
    <x v="5"/>
    <x v="88"/>
    <n v="0"/>
  </r>
  <r>
    <s v="FAMILY SURNAME"/>
    <s v="PREFERRED NAME"/>
    <x v="119"/>
    <x v="5"/>
    <s v="BOW"/>
    <s v="GENDER"/>
    <s v="DATE"/>
    <s v="SCORE"/>
    <x v="5"/>
    <x v="88"/>
    <n v="0"/>
  </r>
  <r>
    <s v="FAMILY SURNAME"/>
    <s v="PREFERRED NAME"/>
    <x v="119"/>
    <x v="5"/>
    <s v="BOW"/>
    <s v="GENDER"/>
    <s v="DATE"/>
    <s v="SCORE"/>
    <x v="5"/>
    <x v="88"/>
    <n v="0"/>
  </r>
  <r>
    <s v="FAMILY SURNAME"/>
    <s v="PREFERRED NAME"/>
    <x v="119"/>
    <x v="5"/>
    <s v="BOW"/>
    <s v="GENDER"/>
    <s v="DATE"/>
    <s v="SCORE"/>
    <x v="5"/>
    <x v="88"/>
    <n v="0"/>
  </r>
  <r>
    <s v="FAMILY SURNAME"/>
    <s v="PREFERRED NAME"/>
    <x v="119"/>
    <x v="5"/>
    <s v="BOW"/>
    <s v="GENDER"/>
    <s v="DATE"/>
    <s v="SCORE"/>
    <x v="5"/>
    <x v="88"/>
    <n v="0"/>
  </r>
  <r>
    <s v="FAMILY SURNAME"/>
    <s v="PREFERRED NAME"/>
    <x v="119"/>
    <x v="5"/>
    <s v="BOW"/>
    <s v="GENDER"/>
    <s v="DATE"/>
    <s v="SCORE"/>
    <x v="5"/>
    <x v="88"/>
    <n v="0"/>
  </r>
  <r>
    <s v="FAMILY SURNAME"/>
    <s v="PREFERRED NAME"/>
    <x v="119"/>
    <x v="5"/>
    <s v="BOW"/>
    <s v="GENDER"/>
    <s v="DATE"/>
    <s v="SCORE"/>
    <x v="5"/>
    <x v="88"/>
    <n v="0"/>
  </r>
  <r>
    <s v="FAMILY SURNAME"/>
    <s v="PREFERRED NAME"/>
    <x v="119"/>
    <x v="5"/>
    <s v="BOW"/>
    <s v="GENDER"/>
    <s v="DATE"/>
    <s v="SCORE"/>
    <x v="5"/>
    <x v="88"/>
    <n v="0"/>
  </r>
  <r>
    <s v="FAMILY SURNAME"/>
    <s v="PREFERRED NAME"/>
    <x v="119"/>
    <x v="5"/>
    <s v="BOW"/>
    <s v="GENDER"/>
    <s v="DATE"/>
    <s v="SCORE"/>
    <x v="5"/>
    <x v="88"/>
    <n v="0"/>
  </r>
  <r>
    <s v="FAMILY SURNAME"/>
    <s v="PREFERRED NAME"/>
    <x v="119"/>
    <x v="5"/>
    <s v="BOW"/>
    <s v="GENDER"/>
    <s v="DATE"/>
    <s v="SCORE"/>
    <x v="5"/>
    <x v="88"/>
    <n v="0"/>
  </r>
  <r>
    <s v="TESARIK"/>
    <s v="John"/>
    <x v="120"/>
    <x v="0"/>
    <s v="COMP SIGHT"/>
    <s v="M"/>
    <d v="2016-08-07T00:00:00"/>
    <n v="182"/>
    <x v="0"/>
    <x v="139"/>
    <n v="34.862068965517238"/>
  </r>
  <r>
    <s v="TESARIK"/>
    <s v="John"/>
    <x v="120"/>
    <x v="0"/>
    <s v="COMP SIGHT"/>
    <s v="M"/>
    <d v="2016-04-03T00:00:00"/>
    <n v="176"/>
    <x v="0"/>
    <x v="139"/>
    <n v="34.862068965517238"/>
  </r>
  <r>
    <s v="TESARIK"/>
    <s v="John"/>
    <x v="120"/>
    <x v="0"/>
    <s v="COMP SIGHT"/>
    <s v="M"/>
    <d v="2016-03-06T00:00:00"/>
    <n v="169"/>
    <x v="0"/>
    <x v="139"/>
    <n v="34.862068965517238"/>
  </r>
  <r>
    <s v="TESARIK"/>
    <s v="John"/>
    <x v="120"/>
    <x v="0"/>
    <s v="COMP SIGHT"/>
    <s v="M"/>
    <d v="2016-09-04T00:00:00"/>
    <n v="167"/>
    <x v="0"/>
    <x v="139"/>
    <n v="34.862068965517238"/>
  </r>
  <r>
    <s v="TESARIK"/>
    <s v="John"/>
    <x v="120"/>
    <x v="0"/>
    <s v="COMP SIGHT"/>
    <s v="M"/>
    <d v="2016-04-17T00:00:00"/>
    <n v="163"/>
    <x v="0"/>
    <x v="139"/>
    <n v="34.862068965517238"/>
  </r>
  <r>
    <s v="TESARIK"/>
    <s v="John"/>
    <x v="120"/>
    <x v="0"/>
    <s v="COMP SIGHT"/>
    <s v="M"/>
    <d v="2016-08-28T00:00:00"/>
    <n v="154"/>
    <x v="0"/>
    <x v="139"/>
    <n v="34.862068965517238"/>
  </r>
  <r>
    <s v="TESARIK"/>
    <s v="John"/>
    <x v="120"/>
    <x v="0"/>
    <s v="COMP SIGHT"/>
    <s v="M"/>
    <d v="2016-01-17T00:00:00"/>
    <m/>
    <x v="4"/>
    <x v="88"/>
    <n v="0"/>
  </r>
  <r>
    <s v="TESARIK"/>
    <s v="John"/>
    <x v="120"/>
    <x v="0"/>
    <s v="COMP SIGHT"/>
    <s v="M"/>
    <d v="2016-01-31T00:00:00"/>
    <m/>
    <x v="4"/>
    <x v="88"/>
    <n v="0"/>
  </r>
  <r>
    <s v="TESARIK"/>
    <s v="John"/>
    <x v="120"/>
    <x v="0"/>
    <s v="COMP SIGHT"/>
    <s v="M"/>
    <d v="2016-02-07T00:00:00"/>
    <m/>
    <x v="4"/>
    <x v="88"/>
    <n v="0"/>
  </r>
  <r>
    <s v="TESARIK"/>
    <s v="John"/>
    <x v="120"/>
    <x v="0"/>
    <s v="COMP SIGHT"/>
    <s v="M"/>
    <d v="2016-02-14T00:00:00"/>
    <m/>
    <x v="4"/>
    <x v="88"/>
    <n v="0"/>
  </r>
  <r>
    <s v="TESARIK"/>
    <s v="John"/>
    <x v="120"/>
    <x v="0"/>
    <s v="COMP SIGHT"/>
    <s v="M"/>
    <d v="2016-02-21T00:00:00"/>
    <m/>
    <x v="4"/>
    <x v="88"/>
    <n v="0"/>
  </r>
  <r>
    <s v="TESARIK"/>
    <s v="John"/>
    <x v="120"/>
    <x v="0"/>
    <s v="COMP SIGHT"/>
    <s v="M"/>
    <d v="2016-02-28T00:00:00"/>
    <m/>
    <x v="4"/>
    <x v="88"/>
    <n v="0"/>
  </r>
  <r>
    <s v="TESARIK"/>
    <s v="John"/>
    <x v="120"/>
    <x v="0"/>
    <s v="COMP SIGHT"/>
    <s v="M"/>
    <d v="2016-03-13T00:00:00"/>
    <m/>
    <x v="4"/>
    <x v="88"/>
    <n v="0"/>
  </r>
  <r>
    <s v="TESARIK"/>
    <s v="John"/>
    <x v="120"/>
    <x v="0"/>
    <s v="COMP SIGHT"/>
    <s v="M"/>
    <d v="2016-03-20T00:00:00"/>
    <m/>
    <x v="4"/>
    <x v="88"/>
    <n v="0"/>
  </r>
  <r>
    <s v="TESARIK"/>
    <s v="John"/>
    <x v="120"/>
    <x v="0"/>
    <s v="COMP SIGHT"/>
    <s v="M"/>
    <d v="2016-05-15T00:00:00"/>
    <m/>
    <x v="4"/>
    <x v="88"/>
    <n v="0"/>
  </r>
  <r>
    <s v="TESARIK"/>
    <s v="John"/>
    <x v="120"/>
    <x v="0"/>
    <s v="COMP SIGHT"/>
    <s v="M"/>
    <d v="2016-05-22T00:00:00"/>
    <m/>
    <x v="4"/>
    <x v="88"/>
    <n v="0"/>
  </r>
  <r>
    <s v="TESARIK"/>
    <s v="John"/>
    <x v="120"/>
    <x v="0"/>
    <s v="COMP SIGHT"/>
    <s v="M"/>
    <d v="2016-05-29T00:00:00"/>
    <m/>
    <x v="4"/>
    <x v="88"/>
    <n v="0"/>
  </r>
  <r>
    <s v="TESARIK"/>
    <s v="John"/>
    <x v="120"/>
    <x v="0"/>
    <s v="COMP SIGHT"/>
    <s v="M"/>
    <d v="2016-06-05T00:00:00"/>
    <m/>
    <x v="4"/>
    <x v="88"/>
    <n v="0"/>
  </r>
  <r>
    <s v="TESARIK"/>
    <s v="John"/>
    <x v="120"/>
    <x v="0"/>
    <s v="COMP SIGHT"/>
    <s v="M"/>
    <d v="2016-06-19T00:00:00"/>
    <m/>
    <x v="4"/>
    <x v="88"/>
    <n v="0"/>
  </r>
  <r>
    <s v="TESARIK"/>
    <s v="John"/>
    <x v="120"/>
    <x v="0"/>
    <s v="COMP SIGHT"/>
    <s v="M"/>
    <d v="2016-07-03T00:00:00"/>
    <m/>
    <x v="4"/>
    <x v="88"/>
    <n v="0"/>
  </r>
  <r>
    <s v="TESARIK"/>
    <s v="John"/>
    <x v="120"/>
    <x v="0"/>
    <s v="COMP SIGHT"/>
    <s v="M"/>
    <d v="2016-07-10T00:00:00"/>
    <m/>
    <x v="4"/>
    <x v="88"/>
    <n v="0"/>
  </r>
  <r>
    <s v="TESARIK"/>
    <s v="John"/>
    <x v="120"/>
    <x v="0"/>
    <s v="COMP SIGHT"/>
    <s v="M"/>
    <d v="2016-08-14T00:00:00"/>
    <m/>
    <x v="4"/>
    <x v="88"/>
    <n v="0"/>
  </r>
  <r>
    <s v="TESARIK"/>
    <s v="John"/>
    <x v="120"/>
    <x v="0"/>
    <s v="COMP SIGHT"/>
    <s v="M"/>
    <d v="2016-09-11T00:00:00"/>
    <m/>
    <x v="4"/>
    <x v="88"/>
    <n v="0"/>
  </r>
  <r>
    <s v="TESARIK"/>
    <s v="John"/>
    <x v="120"/>
    <x v="0"/>
    <s v="COMP SIGHT"/>
    <s v="M"/>
    <d v="2016-09-18T00:00:00"/>
    <m/>
    <x v="4"/>
    <x v="88"/>
    <n v="0"/>
  </r>
  <r>
    <s v="TESARIK"/>
    <s v="John"/>
    <x v="120"/>
    <x v="0"/>
    <s v="COMP SIGHT"/>
    <s v="M"/>
    <d v="2016-10-09T00:00:00"/>
    <m/>
    <x v="4"/>
    <x v="88"/>
    <n v="0"/>
  </r>
  <r>
    <s v="TESARIK"/>
    <s v="John"/>
    <x v="120"/>
    <x v="0"/>
    <s v="COMP SIGHT"/>
    <s v="M"/>
    <d v="2016-10-02T00:00:00"/>
    <m/>
    <x v="4"/>
    <x v="88"/>
    <n v="0"/>
  </r>
  <r>
    <s v="TESARIK"/>
    <s v="John"/>
    <x v="120"/>
    <x v="0"/>
    <s v="COMP SIGHT"/>
    <s v="M"/>
    <d v="2016-10-16T00:00:00"/>
    <m/>
    <x v="4"/>
    <x v="88"/>
    <n v="0"/>
  </r>
  <r>
    <s v="TESARIK"/>
    <s v="John"/>
    <x v="120"/>
    <x v="0"/>
    <s v="COMP SIGHT"/>
    <s v="M"/>
    <d v="2016-10-23T00:00:00"/>
    <m/>
    <x v="4"/>
    <x v="88"/>
    <n v="0"/>
  </r>
  <r>
    <s v="TESARIK"/>
    <s v="John"/>
    <x v="120"/>
    <x v="0"/>
    <s v="COMP SIGHT"/>
    <s v="M"/>
    <d v="2016-10-30T00:00:00"/>
    <m/>
    <x v="4"/>
    <x v="88"/>
    <n v="0"/>
  </r>
  <r>
    <s v="THACKERAY"/>
    <s v="Darren"/>
    <x v="121"/>
    <x v="0"/>
    <s v="COMP SIGHT"/>
    <s v="M"/>
    <d v="2016-05-22T00:00:00"/>
    <n v="173"/>
    <x v="0"/>
    <x v="140"/>
    <n v="27.275862068965516"/>
  </r>
  <r>
    <s v="THACKERAY"/>
    <s v="Darren"/>
    <x v="121"/>
    <x v="0"/>
    <s v="COMP SIGHT"/>
    <s v="M"/>
    <d v="2016-06-05T00:00:00"/>
    <n v="167"/>
    <x v="0"/>
    <x v="140"/>
    <n v="27.275862068965516"/>
  </r>
  <r>
    <s v="THACKERAY"/>
    <s v="Darren"/>
    <x v="121"/>
    <x v="0"/>
    <s v="COMP SIGHT"/>
    <s v="M"/>
    <d v="2016-03-06T00:00:00"/>
    <n v="163"/>
    <x v="0"/>
    <x v="140"/>
    <n v="27.275862068965516"/>
  </r>
  <r>
    <s v="THACKERAY"/>
    <s v="Darren"/>
    <x v="121"/>
    <x v="0"/>
    <s v="COMP SIGHT"/>
    <s v="M"/>
    <d v="2016-04-03T00:00:00"/>
    <n v="162"/>
    <x v="0"/>
    <x v="140"/>
    <n v="27.275862068965516"/>
  </r>
  <r>
    <s v="THACKERAY"/>
    <s v="Darren"/>
    <x v="121"/>
    <x v="0"/>
    <s v="COMP SIGHT"/>
    <s v="M"/>
    <d v="2016-03-20T00:00:00"/>
    <n v="126"/>
    <x v="0"/>
    <x v="140"/>
    <n v="27.275862068965516"/>
  </r>
  <r>
    <s v="THACKERAY"/>
    <s v="Darren"/>
    <x v="121"/>
    <x v="0"/>
    <s v="COMP SIGHT"/>
    <s v="M"/>
    <d v="2016-01-17T00:00:00"/>
    <m/>
    <x v="4"/>
    <x v="88"/>
    <n v="0"/>
  </r>
  <r>
    <s v="THACKERAY"/>
    <s v="Darren"/>
    <x v="121"/>
    <x v="0"/>
    <s v="COMP SIGHT"/>
    <s v="M"/>
    <d v="2016-01-31T00:00:00"/>
    <m/>
    <x v="4"/>
    <x v="88"/>
    <n v="0"/>
  </r>
  <r>
    <s v="THACKERAY"/>
    <s v="Darren"/>
    <x v="121"/>
    <x v="0"/>
    <s v="COMP SIGHT"/>
    <s v="M"/>
    <d v="2016-02-07T00:00:00"/>
    <m/>
    <x v="4"/>
    <x v="88"/>
    <n v="0"/>
  </r>
  <r>
    <s v="THACKERAY"/>
    <s v="Darren"/>
    <x v="121"/>
    <x v="0"/>
    <s v="COMP SIGHT"/>
    <s v="M"/>
    <d v="2016-02-14T00:00:00"/>
    <m/>
    <x v="4"/>
    <x v="88"/>
    <n v="0"/>
  </r>
  <r>
    <s v="THACKERAY"/>
    <s v="Darren"/>
    <x v="121"/>
    <x v="0"/>
    <s v="COMP SIGHT"/>
    <s v="M"/>
    <d v="2016-02-21T00:00:00"/>
    <m/>
    <x v="4"/>
    <x v="88"/>
    <n v="0"/>
  </r>
  <r>
    <s v="THACKERAY"/>
    <s v="Darren"/>
    <x v="121"/>
    <x v="0"/>
    <s v="COMP SIGHT"/>
    <s v="M"/>
    <d v="2016-02-28T00:00:00"/>
    <m/>
    <x v="4"/>
    <x v="88"/>
    <n v="0"/>
  </r>
  <r>
    <s v="THACKERAY"/>
    <s v="Darren"/>
    <x v="121"/>
    <x v="0"/>
    <s v="COMP SIGHT"/>
    <s v="M"/>
    <d v="2016-03-13T00:00:00"/>
    <m/>
    <x v="4"/>
    <x v="88"/>
    <n v="0"/>
  </r>
  <r>
    <s v="THACKERAY"/>
    <s v="Darren"/>
    <x v="121"/>
    <x v="0"/>
    <s v="COMP SIGHT"/>
    <s v="M"/>
    <d v="2016-04-17T00:00:00"/>
    <m/>
    <x v="4"/>
    <x v="88"/>
    <n v="0"/>
  </r>
  <r>
    <s v="THACKERAY"/>
    <s v="Darren"/>
    <x v="121"/>
    <x v="0"/>
    <s v="COMP SIGHT"/>
    <s v="M"/>
    <d v="2016-05-15T00:00:00"/>
    <m/>
    <x v="4"/>
    <x v="88"/>
    <n v="0"/>
  </r>
  <r>
    <s v="THACKERAY"/>
    <s v="Darren"/>
    <x v="121"/>
    <x v="0"/>
    <s v="COMP SIGHT"/>
    <s v="M"/>
    <d v="2016-05-29T00:00:00"/>
    <m/>
    <x v="4"/>
    <x v="88"/>
    <n v="0"/>
  </r>
  <r>
    <s v="THACKERAY"/>
    <s v="Darren"/>
    <x v="121"/>
    <x v="0"/>
    <s v="COMP SIGHT"/>
    <s v="M"/>
    <d v="2016-06-19T00:00:00"/>
    <m/>
    <x v="4"/>
    <x v="88"/>
    <n v="0"/>
  </r>
  <r>
    <s v="THACKERAY"/>
    <s v="Darren"/>
    <x v="121"/>
    <x v="0"/>
    <s v="COMP SIGHT"/>
    <s v="M"/>
    <d v="2016-07-03T00:00:00"/>
    <m/>
    <x v="4"/>
    <x v="88"/>
    <n v="0"/>
  </r>
  <r>
    <s v="THACKERAY"/>
    <s v="Darren"/>
    <x v="121"/>
    <x v="0"/>
    <s v="COMP SIGHT"/>
    <s v="M"/>
    <d v="2016-07-10T00:00:00"/>
    <m/>
    <x v="4"/>
    <x v="88"/>
    <n v="0"/>
  </r>
  <r>
    <s v="THACKERAY"/>
    <s v="Darren"/>
    <x v="121"/>
    <x v="0"/>
    <s v="COMP SIGHT"/>
    <s v="M"/>
    <d v="2016-08-07T00:00:00"/>
    <m/>
    <x v="4"/>
    <x v="88"/>
    <n v="0"/>
  </r>
  <r>
    <s v="THACKERAY"/>
    <s v="Darren"/>
    <x v="121"/>
    <x v="0"/>
    <s v="COMP SIGHT"/>
    <s v="M"/>
    <d v="2016-08-14T00:00:00"/>
    <m/>
    <x v="4"/>
    <x v="88"/>
    <n v="0"/>
  </r>
  <r>
    <s v="THACKERAY"/>
    <s v="Darren"/>
    <x v="121"/>
    <x v="0"/>
    <s v="COMP SIGHT"/>
    <s v="M"/>
    <d v="2016-08-28T00:00:00"/>
    <m/>
    <x v="4"/>
    <x v="88"/>
    <n v="0"/>
  </r>
  <r>
    <s v="THACKERAY"/>
    <s v="Darren"/>
    <x v="121"/>
    <x v="0"/>
    <s v="COMP SIGHT"/>
    <s v="M"/>
    <d v="2016-09-04T00:00:00"/>
    <m/>
    <x v="4"/>
    <x v="88"/>
    <n v="0"/>
  </r>
  <r>
    <s v="THACKERAY"/>
    <s v="Darren"/>
    <x v="121"/>
    <x v="0"/>
    <s v="COMP SIGHT"/>
    <s v="M"/>
    <d v="2016-09-11T00:00:00"/>
    <m/>
    <x v="4"/>
    <x v="88"/>
    <n v="0"/>
  </r>
  <r>
    <s v="THACKERAY"/>
    <s v="Darren"/>
    <x v="121"/>
    <x v="0"/>
    <s v="COMP SIGHT"/>
    <s v="M"/>
    <d v="2016-09-18T00:00:00"/>
    <m/>
    <x v="4"/>
    <x v="88"/>
    <n v="0"/>
  </r>
  <r>
    <s v="THACKERAY"/>
    <s v="Darren"/>
    <x v="121"/>
    <x v="0"/>
    <s v="COMP SIGHT"/>
    <s v="M"/>
    <d v="2016-10-09T00:00:00"/>
    <m/>
    <x v="4"/>
    <x v="88"/>
    <n v="0"/>
  </r>
  <r>
    <s v="THACKERAY"/>
    <s v="Darren"/>
    <x v="121"/>
    <x v="0"/>
    <s v="COMP SIGHT"/>
    <s v="M"/>
    <d v="2016-10-02T00:00:00"/>
    <m/>
    <x v="4"/>
    <x v="88"/>
    <n v="0"/>
  </r>
  <r>
    <s v="THACKERAY"/>
    <s v="Darren"/>
    <x v="121"/>
    <x v="0"/>
    <s v="COMP SIGHT"/>
    <s v="M"/>
    <d v="2016-10-16T00:00:00"/>
    <m/>
    <x v="4"/>
    <x v="88"/>
    <n v="0"/>
  </r>
  <r>
    <s v="THACKERAY"/>
    <s v="Darren"/>
    <x v="121"/>
    <x v="0"/>
    <s v="COMP SIGHT"/>
    <s v="M"/>
    <d v="2016-10-23T00:00:00"/>
    <m/>
    <x v="4"/>
    <x v="88"/>
    <n v="0"/>
  </r>
  <r>
    <s v="THACKERAY"/>
    <s v="Darren"/>
    <x v="121"/>
    <x v="0"/>
    <s v="COMP SIGHT"/>
    <s v="M"/>
    <d v="2016-10-30T00:00:00"/>
    <m/>
    <x v="4"/>
    <x v="88"/>
    <n v="0"/>
  </r>
  <r>
    <s v="THOMOPSON"/>
    <s v="Jock"/>
    <x v="122"/>
    <x v="0"/>
    <s v="COMP SIGHT"/>
    <s v="M"/>
    <d v="2016-06-19T00:00:00"/>
    <n v="198"/>
    <x v="0"/>
    <x v="141"/>
    <n v="26.620689655172413"/>
  </r>
  <r>
    <s v="THOMOPSON"/>
    <s v="Jock"/>
    <x v="122"/>
    <x v="0"/>
    <s v="COMP SIGHT"/>
    <s v="M"/>
    <d v="2016-10-30T00:00:00"/>
    <n v="196"/>
    <x v="0"/>
    <x v="141"/>
    <n v="26.620689655172413"/>
  </r>
  <r>
    <s v="THOMOPSON"/>
    <s v="Jock"/>
    <x v="122"/>
    <x v="0"/>
    <s v="COMP SIGHT"/>
    <s v="M"/>
    <d v="2016-04-17T00:00:00"/>
    <n v="192"/>
    <x v="0"/>
    <x v="141"/>
    <n v="26.620689655172413"/>
  </r>
  <r>
    <s v="THOMOPSON"/>
    <s v="Jock"/>
    <x v="122"/>
    <x v="0"/>
    <s v="COMP SIGHT"/>
    <s v="M"/>
    <d v="2016-02-14T00:00:00"/>
    <n v="186"/>
    <x v="0"/>
    <x v="141"/>
    <n v="26.620689655172413"/>
  </r>
  <r>
    <s v="THOMOPSON"/>
    <s v="Jock"/>
    <x v="122"/>
    <x v="0"/>
    <s v="COMP SIGHT"/>
    <s v="M"/>
    <d v="2016-01-17T00:00:00"/>
    <m/>
    <x v="4"/>
    <x v="88"/>
    <n v="0"/>
  </r>
  <r>
    <s v="THOMOPSON"/>
    <s v="Jock"/>
    <x v="122"/>
    <x v="0"/>
    <s v="COMP SIGHT"/>
    <s v="M"/>
    <d v="2016-01-31T00:00:00"/>
    <m/>
    <x v="4"/>
    <x v="88"/>
    <n v="0"/>
  </r>
  <r>
    <s v="THOMOPSON"/>
    <s v="Jock"/>
    <x v="122"/>
    <x v="0"/>
    <s v="COMP SIGHT"/>
    <s v="M"/>
    <d v="2016-02-07T00:00:00"/>
    <m/>
    <x v="4"/>
    <x v="88"/>
    <n v="0"/>
  </r>
  <r>
    <s v="THOMOPSON"/>
    <s v="Jock"/>
    <x v="122"/>
    <x v="0"/>
    <s v="COMP SIGHT"/>
    <s v="M"/>
    <d v="2016-02-21T00:00:00"/>
    <m/>
    <x v="4"/>
    <x v="88"/>
    <n v="0"/>
  </r>
  <r>
    <s v="THOMOPSON"/>
    <s v="Jock"/>
    <x v="122"/>
    <x v="0"/>
    <s v="COMP SIGHT"/>
    <s v="M"/>
    <d v="2016-02-28T00:00:00"/>
    <m/>
    <x v="4"/>
    <x v="88"/>
    <n v="0"/>
  </r>
  <r>
    <s v="THOMOPSON"/>
    <s v="Jock"/>
    <x v="122"/>
    <x v="0"/>
    <s v="COMP SIGHT"/>
    <s v="M"/>
    <d v="2016-03-06T00:00:00"/>
    <m/>
    <x v="4"/>
    <x v="88"/>
    <n v="0"/>
  </r>
  <r>
    <s v="THOMOPSON"/>
    <s v="Jock"/>
    <x v="122"/>
    <x v="0"/>
    <s v="COMP SIGHT"/>
    <s v="M"/>
    <d v="2016-03-13T00:00:00"/>
    <m/>
    <x v="4"/>
    <x v="88"/>
    <n v="0"/>
  </r>
  <r>
    <s v="THOMOPSON"/>
    <s v="Jock"/>
    <x v="122"/>
    <x v="0"/>
    <s v="COMP SIGHT"/>
    <s v="M"/>
    <d v="2016-03-20T00:00:00"/>
    <m/>
    <x v="4"/>
    <x v="88"/>
    <n v="0"/>
  </r>
  <r>
    <s v="THOMOPSON"/>
    <s v="Jock"/>
    <x v="122"/>
    <x v="0"/>
    <s v="COMP SIGHT"/>
    <s v="M"/>
    <d v="2016-04-03T00:00:00"/>
    <m/>
    <x v="4"/>
    <x v="88"/>
    <n v="0"/>
  </r>
  <r>
    <s v="THOMOPSON"/>
    <s v="Jock"/>
    <x v="122"/>
    <x v="0"/>
    <s v="COMP SIGHT"/>
    <s v="M"/>
    <d v="2016-05-15T00:00:00"/>
    <m/>
    <x v="4"/>
    <x v="88"/>
    <n v="0"/>
  </r>
  <r>
    <s v="THOMOPSON"/>
    <s v="Jock"/>
    <x v="122"/>
    <x v="0"/>
    <s v="COMP SIGHT"/>
    <s v="M"/>
    <d v="2016-05-22T00:00:00"/>
    <m/>
    <x v="4"/>
    <x v="88"/>
    <n v="0"/>
  </r>
  <r>
    <s v="THOMOPSON"/>
    <s v="Jock"/>
    <x v="122"/>
    <x v="0"/>
    <s v="COMP SIGHT"/>
    <s v="M"/>
    <d v="2016-05-29T00:00:00"/>
    <m/>
    <x v="4"/>
    <x v="88"/>
    <n v="0"/>
  </r>
  <r>
    <s v="THOMOPSON"/>
    <s v="Jock"/>
    <x v="122"/>
    <x v="0"/>
    <s v="COMP SIGHT"/>
    <s v="M"/>
    <d v="2016-06-05T00:00:00"/>
    <m/>
    <x v="4"/>
    <x v="88"/>
    <n v="0"/>
  </r>
  <r>
    <s v="THOMOPSON"/>
    <s v="Jock"/>
    <x v="122"/>
    <x v="0"/>
    <s v="COMP SIGHT"/>
    <s v="M"/>
    <d v="2016-07-03T00:00:00"/>
    <m/>
    <x v="4"/>
    <x v="88"/>
    <n v="0"/>
  </r>
  <r>
    <s v="THOMOPSON"/>
    <s v="Jock"/>
    <x v="122"/>
    <x v="0"/>
    <s v="COMP SIGHT"/>
    <s v="M"/>
    <d v="2016-07-10T00:00:00"/>
    <m/>
    <x v="4"/>
    <x v="88"/>
    <n v="0"/>
  </r>
  <r>
    <s v="THOMOPSON"/>
    <s v="Jock"/>
    <x v="122"/>
    <x v="0"/>
    <s v="COMP SIGHT"/>
    <s v="M"/>
    <d v="2016-08-07T00:00:00"/>
    <m/>
    <x v="4"/>
    <x v="88"/>
    <n v="0"/>
  </r>
  <r>
    <s v="THOMOPSON"/>
    <s v="Jock"/>
    <x v="122"/>
    <x v="0"/>
    <s v="COMP SIGHT"/>
    <s v="M"/>
    <d v="2016-08-14T00:00:00"/>
    <m/>
    <x v="4"/>
    <x v="88"/>
    <n v="0"/>
  </r>
  <r>
    <s v="THOMOPSON"/>
    <s v="Jock"/>
    <x v="122"/>
    <x v="0"/>
    <s v="COMP SIGHT"/>
    <s v="M"/>
    <d v="2016-08-28T00:00:00"/>
    <m/>
    <x v="4"/>
    <x v="88"/>
    <n v="0"/>
  </r>
  <r>
    <s v="THOMOPSON"/>
    <s v="Jock"/>
    <x v="122"/>
    <x v="0"/>
    <s v="COMP SIGHT"/>
    <s v="M"/>
    <d v="2016-09-04T00:00:00"/>
    <m/>
    <x v="4"/>
    <x v="88"/>
    <n v="0"/>
  </r>
  <r>
    <s v="THOMOPSON"/>
    <s v="Jock"/>
    <x v="122"/>
    <x v="0"/>
    <s v="COMP SIGHT"/>
    <s v="M"/>
    <d v="2016-09-11T00:00:00"/>
    <m/>
    <x v="4"/>
    <x v="88"/>
    <n v="0"/>
  </r>
  <r>
    <s v="THOMOPSON"/>
    <s v="Jock"/>
    <x v="122"/>
    <x v="0"/>
    <s v="COMP SIGHT"/>
    <s v="M"/>
    <d v="2016-09-18T00:00:00"/>
    <m/>
    <x v="4"/>
    <x v="88"/>
    <n v="0"/>
  </r>
  <r>
    <s v="THOMOPSON"/>
    <s v="Jock"/>
    <x v="122"/>
    <x v="0"/>
    <s v="COMP SIGHT"/>
    <s v="M"/>
    <d v="2016-10-09T00:00:00"/>
    <m/>
    <x v="4"/>
    <x v="88"/>
    <n v="0"/>
  </r>
  <r>
    <s v="THOMOPSON"/>
    <s v="Jock"/>
    <x v="122"/>
    <x v="0"/>
    <s v="COMP SIGHT"/>
    <s v="M"/>
    <d v="2016-10-02T00:00:00"/>
    <m/>
    <x v="4"/>
    <x v="88"/>
    <n v="0"/>
  </r>
  <r>
    <s v="THOMOPSON"/>
    <s v="Jock"/>
    <x v="122"/>
    <x v="0"/>
    <s v="COMP SIGHT"/>
    <s v="M"/>
    <d v="2016-10-16T00:00:00"/>
    <m/>
    <x v="4"/>
    <x v="88"/>
    <n v="0"/>
  </r>
  <r>
    <s v="THOMOPSON"/>
    <s v="Jock"/>
    <x v="122"/>
    <x v="0"/>
    <s v="COMP SIGHT"/>
    <s v="M"/>
    <d v="2016-10-23T00:00:00"/>
    <m/>
    <x v="4"/>
    <x v="88"/>
    <n v="0"/>
  </r>
  <r>
    <s v="TULARI"/>
    <s v="Aiden"/>
    <x v="123"/>
    <x v="1"/>
    <s v="COMP SIGHT"/>
    <s v="M"/>
    <d v="2016-05-22T00:00:00"/>
    <n v="164"/>
    <x v="0"/>
    <x v="142"/>
    <n v="14.931034482758621"/>
  </r>
  <r>
    <s v="TULARI"/>
    <s v="Aiden"/>
    <x v="123"/>
    <x v="1"/>
    <s v="COMP SIGHT"/>
    <s v="M"/>
    <d v="2016-02-14T00:00:00"/>
    <n v="140"/>
    <x v="0"/>
    <x v="142"/>
    <n v="14.931034482758621"/>
  </r>
  <r>
    <s v="TULARI"/>
    <s v="Aiden"/>
    <x v="123"/>
    <x v="1"/>
    <s v="COMP SIGHT"/>
    <s v="M"/>
    <d v="2016-07-10T00:00:00"/>
    <n v="129"/>
    <x v="0"/>
    <x v="142"/>
    <n v="14.931034482758621"/>
  </r>
  <r>
    <s v="TULARI"/>
    <s v="Aiden"/>
    <x v="123"/>
    <x v="1"/>
    <s v="COMP SIGHT"/>
    <s v="M"/>
    <d v="2016-01-17T00:00:00"/>
    <m/>
    <x v="4"/>
    <x v="88"/>
    <n v="0"/>
  </r>
  <r>
    <s v="TULARI"/>
    <s v="Aiden"/>
    <x v="123"/>
    <x v="1"/>
    <s v="COMP SIGHT"/>
    <s v="M"/>
    <d v="2016-01-31T00:00:00"/>
    <m/>
    <x v="4"/>
    <x v="88"/>
    <n v="0"/>
  </r>
  <r>
    <s v="TULARI"/>
    <s v="Aiden"/>
    <x v="123"/>
    <x v="1"/>
    <s v="COMP SIGHT"/>
    <s v="M"/>
    <d v="2016-02-07T00:00:00"/>
    <m/>
    <x v="4"/>
    <x v="88"/>
    <n v="0"/>
  </r>
  <r>
    <s v="TULARI"/>
    <s v="Aiden"/>
    <x v="123"/>
    <x v="1"/>
    <s v="COMP SIGHT"/>
    <s v="M"/>
    <d v="2016-02-21T00:00:00"/>
    <m/>
    <x v="4"/>
    <x v="88"/>
    <n v="0"/>
  </r>
  <r>
    <s v="TULARI"/>
    <s v="Aiden"/>
    <x v="123"/>
    <x v="1"/>
    <s v="COMP SIGHT"/>
    <s v="M"/>
    <d v="2016-02-28T00:00:00"/>
    <m/>
    <x v="4"/>
    <x v="88"/>
    <n v="0"/>
  </r>
  <r>
    <s v="TULARI"/>
    <s v="Aiden"/>
    <x v="123"/>
    <x v="1"/>
    <s v="COMP SIGHT"/>
    <s v="M"/>
    <d v="2016-03-06T00:00:00"/>
    <m/>
    <x v="4"/>
    <x v="88"/>
    <n v="0"/>
  </r>
  <r>
    <s v="TULARI"/>
    <s v="Aiden"/>
    <x v="123"/>
    <x v="1"/>
    <s v="COMP SIGHT"/>
    <s v="M"/>
    <d v="2016-03-13T00:00:00"/>
    <m/>
    <x v="4"/>
    <x v="88"/>
    <n v="0"/>
  </r>
  <r>
    <s v="TULARI"/>
    <s v="Aiden"/>
    <x v="123"/>
    <x v="1"/>
    <s v="COMP SIGHT"/>
    <s v="M"/>
    <d v="2016-03-20T00:00:00"/>
    <m/>
    <x v="4"/>
    <x v="88"/>
    <n v="0"/>
  </r>
  <r>
    <s v="TULARI"/>
    <s v="Aiden"/>
    <x v="123"/>
    <x v="1"/>
    <s v="COMP SIGHT"/>
    <s v="M"/>
    <d v="2016-04-03T00:00:00"/>
    <m/>
    <x v="4"/>
    <x v="88"/>
    <n v="0"/>
  </r>
  <r>
    <s v="TULARI"/>
    <s v="Aiden"/>
    <x v="123"/>
    <x v="1"/>
    <s v="COMP SIGHT"/>
    <s v="M"/>
    <d v="2016-04-17T00:00:00"/>
    <m/>
    <x v="4"/>
    <x v="88"/>
    <n v="0"/>
  </r>
  <r>
    <s v="TULARI"/>
    <s v="Aiden"/>
    <x v="123"/>
    <x v="1"/>
    <s v="COMP SIGHT"/>
    <s v="M"/>
    <d v="2016-05-15T00:00:00"/>
    <m/>
    <x v="4"/>
    <x v="88"/>
    <n v="0"/>
  </r>
  <r>
    <s v="TULARI"/>
    <s v="Aiden"/>
    <x v="123"/>
    <x v="1"/>
    <s v="COMP SIGHT"/>
    <s v="M"/>
    <d v="2016-05-29T00:00:00"/>
    <m/>
    <x v="4"/>
    <x v="88"/>
    <n v="0"/>
  </r>
  <r>
    <s v="TULARI"/>
    <s v="Aiden"/>
    <x v="123"/>
    <x v="1"/>
    <s v="COMP SIGHT"/>
    <s v="M"/>
    <d v="2016-06-05T00:00:00"/>
    <m/>
    <x v="4"/>
    <x v="88"/>
    <n v="0"/>
  </r>
  <r>
    <s v="TULARI"/>
    <s v="Aiden"/>
    <x v="123"/>
    <x v="1"/>
    <s v="COMP SIGHT"/>
    <s v="M"/>
    <d v="2016-06-19T00:00:00"/>
    <m/>
    <x v="4"/>
    <x v="88"/>
    <n v="0"/>
  </r>
  <r>
    <s v="TULARI"/>
    <s v="Aiden"/>
    <x v="123"/>
    <x v="1"/>
    <s v="COMP SIGHT"/>
    <s v="M"/>
    <d v="2016-07-03T00:00:00"/>
    <m/>
    <x v="4"/>
    <x v="88"/>
    <n v="0"/>
  </r>
  <r>
    <s v="TULARI"/>
    <s v="Aiden"/>
    <x v="123"/>
    <x v="1"/>
    <s v="COMP SIGHT"/>
    <s v="M"/>
    <d v="2016-08-07T00:00:00"/>
    <m/>
    <x v="4"/>
    <x v="88"/>
    <n v="0"/>
  </r>
  <r>
    <s v="TULARI"/>
    <s v="Aiden"/>
    <x v="123"/>
    <x v="1"/>
    <s v="COMP SIGHT"/>
    <s v="M"/>
    <d v="2016-08-14T00:00:00"/>
    <m/>
    <x v="4"/>
    <x v="88"/>
    <n v="0"/>
  </r>
  <r>
    <s v="TULARI"/>
    <s v="Aiden"/>
    <x v="123"/>
    <x v="1"/>
    <s v="COMP SIGHT"/>
    <s v="M"/>
    <d v="2016-08-28T00:00:00"/>
    <m/>
    <x v="4"/>
    <x v="88"/>
    <n v="0"/>
  </r>
  <r>
    <s v="TULARI"/>
    <s v="Aiden"/>
    <x v="123"/>
    <x v="1"/>
    <s v="COMP SIGHT"/>
    <s v="M"/>
    <d v="2016-09-04T00:00:00"/>
    <m/>
    <x v="4"/>
    <x v="88"/>
    <n v="0"/>
  </r>
  <r>
    <s v="TULARI"/>
    <s v="Aiden"/>
    <x v="123"/>
    <x v="1"/>
    <s v="COMP SIGHT"/>
    <s v="M"/>
    <d v="2016-09-11T00:00:00"/>
    <m/>
    <x v="4"/>
    <x v="88"/>
    <n v="0"/>
  </r>
  <r>
    <s v="TULARI"/>
    <s v="Aiden"/>
    <x v="123"/>
    <x v="1"/>
    <s v="COMP SIGHT"/>
    <s v="M"/>
    <d v="2016-09-18T00:00:00"/>
    <m/>
    <x v="4"/>
    <x v="88"/>
    <n v="0"/>
  </r>
  <r>
    <s v="TULARI"/>
    <s v="Aiden"/>
    <x v="123"/>
    <x v="1"/>
    <s v="COMP SIGHT"/>
    <s v="M"/>
    <d v="2016-10-09T00:00:00"/>
    <m/>
    <x v="4"/>
    <x v="88"/>
    <n v="0"/>
  </r>
  <r>
    <s v="TULARI"/>
    <s v="Aiden"/>
    <x v="123"/>
    <x v="1"/>
    <s v="COMP SIGHT"/>
    <s v="M"/>
    <d v="2016-10-02T00:00:00"/>
    <m/>
    <x v="4"/>
    <x v="88"/>
    <n v="0"/>
  </r>
  <r>
    <s v="TULARI"/>
    <s v="Aiden"/>
    <x v="123"/>
    <x v="1"/>
    <s v="COMP SIGHT"/>
    <s v="M"/>
    <d v="2016-10-16T00:00:00"/>
    <m/>
    <x v="4"/>
    <x v="88"/>
    <n v="0"/>
  </r>
  <r>
    <s v="TULARI"/>
    <s v="Aiden"/>
    <x v="123"/>
    <x v="1"/>
    <s v="COMP SIGHT"/>
    <s v="M"/>
    <d v="2016-10-23T00:00:00"/>
    <m/>
    <x v="4"/>
    <x v="88"/>
    <n v="0"/>
  </r>
  <r>
    <s v="TULARI"/>
    <s v="Aiden"/>
    <x v="123"/>
    <x v="1"/>
    <s v="COMP SIGHT"/>
    <s v="M"/>
    <d v="2016-10-30T00:00:00"/>
    <m/>
    <x v="4"/>
    <x v="88"/>
    <n v="0"/>
  </r>
  <r>
    <s v="TULLOCK"/>
    <s v="Mick"/>
    <x v="124"/>
    <x v="0"/>
    <s v="COMP SIGHT"/>
    <s v="M"/>
    <d v="2016-09-11T00:00:00"/>
    <n v="126"/>
    <x v="0"/>
    <x v="58"/>
    <n v="7.7931034482758621"/>
  </r>
  <r>
    <s v="TULLOCK"/>
    <s v="Mick"/>
    <x v="124"/>
    <x v="0"/>
    <s v="COMP SIGHT"/>
    <s v="M"/>
    <d v="2016-03-06T00:00:00"/>
    <n v="68"/>
    <x v="0"/>
    <x v="58"/>
    <n v="7.7931034482758621"/>
  </r>
  <r>
    <s v="TULLOCK"/>
    <s v="Mick"/>
    <x v="124"/>
    <x v="0"/>
    <s v="COMP SIGHT"/>
    <s v="M"/>
    <d v="2016-02-28T00:00:00"/>
    <n v="32"/>
    <x v="0"/>
    <x v="58"/>
    <n v="7.7931034482758621"/>
  </r>
  <r>
    <s v="TULLOCK"/>
    <s v="Mick"/>
    <x v="124"/>
    <x v="0"/>
    <s v="COMP SIGHT"/>
    <s v="M"/>
    <d v="2016-01-17T00:00:00"/>
    <m/>
    <x v="4"/>
    <x v="88"/>
    <n v="0"/>
  </r>
  <r>
    <s v="TULLOCK"/>
    <s v="Mick"/>
    <x v="124"/>
    <x v="0"/>
    <s v="COMP SIGHT"/>
    <s v="M"/>
    <d v="2016-01-31T00:00:00"/>
    <m/>
    <x v="4"/>
    <x v="88"/>
    <n v="0"/>
  </r>
  <r>
    <s v="TULLOCK"/>
    <s v="Mick"/>
    <x v="124"/>
    <x v="0"/>
    <s v="COMP SIGHT"/>
    <s v="M"/>
    <d v="2016-02-07T00:00:00"/>
    <m/>
    <x v="4"/>
    <x v="88"/>
    <n v="0"/>
  </r>
  <r>
    <s v="TULLOCK"/>
    <s v="Mick"/>
    <x v="124"/>
    <x v="0"/>
    <s v="COMP SIGHT"/>
    <s v="M"/>
    <d v="2016-02-14T00:00:00"/>
    <m/>
    <x v="4"/>
    <x v="88"/>
    <n v="0"/>
  </r>
  <r>
    <s v="TULLOCK"/>
    <s v="Mick"/>
    <x v="124"/>
    <x v="0"/>
    <s v="COMP SIGHT"/>
    <s v="M"/>
    <d v="2016-02-21T00:00:00"/>
    <m/>
    <x v="4"/>
    <x v="88"/>
    <n v="0"/>
  </r>
  <r>
    <s v="TULLOCK"/>
    <s v="Mick"/>
    <x v="124"/>
    <x v="0"/>
    <s v="COMP SIGHT"/>
    <s v="M"/>
    <d v="2016-03-13T00:00:00"/>
    <m/>
    <x v="4"/>
    <x v="88"/>
    <n v="0"/>
  </r>
  <r>
    <s v="TULLOCK"/>
    <s v="Mick"/>
    <x v="124"/>
    <x v="0"/>
    <s v="COMP SIGHT"/>
    <s v="M"/>
    <d v="2016-03-20T00:00:00"/>
    <m/>
    <x v="4"/>
    <x v="88"/>
    <n v="0"/>
  </r>
  <r>
    <s v="TULLOCK"/>
    <s v="Mick"/>
    <x v="124"/>
    <x v="0"/>
    <s v="COMP SIGHT"/>
    <s v="M"/>
    <d v="2016-04-03T00:00:00"/>
    <m/>
    <x v="4"/>
    <x v="88"/>
    <n v="0"/>
  </r>
  <r>
    <s v="TULLOCK"/>
    <s v="Mick"/>
    <x v="124"/>
    <x v="0"/>
    <s v="COMP SIGHT"/>
    <s v="M"/>
    <d v="2016-04-17T00:00:00"/>
    <m/>
    <x v="4"/>
    <x v="88"/>
    <n v="0"/>
  </r>
  <r>
    <s v="TULLOCK"/>
    <s v="Mick"/>
    <x v="124"/>
    <x v="0"/>
    <s v="COMP SIGHT"/>
    <s v="M"/>
    <d v="2016-05-15T00:00:00"/>
    <m/>
    <x v="4"/>
    <x v="88"/>
    <n v="0"/>
  </r>
  <r>
    <s v="TULLOCK"/>
    <s v="Mick"/>
    <x v="124"/>
    <x v="0"/>
    <s v="COMP SIGHT"/>
    <s v="M"/>
    <d v="2016-05-22T00:00:00"/>
    <m/>
    <x v="4"/>
    <x v="88"/>
    <n v="0"/>
  </r>
  <r>
    <s v="TULLOCK"/>
    <s v="Mick"/>
    <x v="124"/>
    <x v="0"/>
    <s v="COMP SIGHT"/>
    <s v="M"/>
    <d v="2016-05-29T00:00:00"/>
    <m/>
    <x v="4"/>
    <x v="88"/>
    <n v="0"/>
  </r>
  <r>
    <s v="TULLOCK"/>
    <s v="Mick"/>
    <x v="124"/>
    <x v="0"/>
    <s v="COMP SIGHT"/>
    <s v="M"/>
    <d v="2016-06-05T00:00:00"/>
    <m/>
    <x v="4"/>
    <x v="88"/>
    <n v="0"/>
  </r>
  <r>
    <s v="TULLOCK"/>
    <s v="Mick"/>
    <x v="124"/>
    <x v="0"/>
    <s v="COMP SIGHT"/>
    <s v="M"/>
    <d v="2016-06-19T00:00:00"/>
    <m/>
    <x v="4"/>
    <x v="88"/>
    <n v="0"/>
  </r>
  <r>
    <s v="TULLOCK"/>
    <s v="Mick"/>
    <x v="124"/>
    <x v="0"/>
    <s v="COMP SIGHT"/>
    <s v="M"/>
    <d v="2016-07-03T00:00:00"/>
    <m/>
    <x v="4"/>
    <x v="88"/>
    <n v="0"/>
  </r>
  <r>
    <s v="TULLOCK"/>
    <s v="Mick"/>
    <x v="124"/>
    <x v="0"/>
    <s v="COMP SIGHT"/>
    <s v="M"/>
    <d v="2016-07-10T00:00:00"/>
    <m/>
    <x v="4"/>
    <x v="88"/>
    <n v="0"/>
  </r>
  <r>
    <s v="TULLOCK"/>
    <s v="Mick"/>
    <x v="124"/>
    <x v="0"/>
    <s v="COMP SIGHT"/>
    <s v="M"/>
    <d v="2016-08-07T00:00:00"/>
    <m/>
    <x v="4"/>
    <x v="88"/>
    <n v="0"/>
  </r>
  <r>
    <s v="TULLOCK"/>
    <s v="Mick"/>
    <x v="124"/>
    <x v="0"/>
    <s v="COMP SIGHT"/>
    <s v="M"/>
    <d v="2016-08-14T00:00:00"/>
    <m/>
    <x v="4"/>
    <x v="88"/>
    <n v="0"/>
  </r>
  <r>
    <s v="TULLOCK"/>
    <s v="Mick"/>
    <x v="124"/>
    <x v="0"/>
    <s v="COMP SIGHT"/>
    <s v="M"/>
    <d v="2016-08-28T00:00:00"/>
    <m/>
    <x v="4"/>
    <x v="88"/>
    <n v="0"/>
  </r>
  <r>
    <s v="TULLOCK"/>
    <s v="Mick"/>
    <x v="124"/>
    <x v="0"/>
    <s v="COMP SIGHT"/>
    <s v="M"/>
    <d v="2016-09-04T00:00:00"/>
    <m/>
    <x v="4"/>
    <x v="88"/>
    <n v="0"/>
  </r>
  <r>
    <s v="TULLOCK"/>
    <s v="Mick"/>
    <x v="124"/>
    <x v="0"/>
    <s v="COMP SIGHT"/>
    <s v="M"/>
    <d v="2016-09-18T00:00:00"/>
    <m/>
    <x v="4"/>
    <x v="88"/>
    <n v="0"/>
  </r>
  <r>
    <s v="TULLOCK"/>
    <s v="Mick"/>
    <x v="124"/>
    <x v="0"/>
    <s v="COMP SIGHT"/>
    <s v="M"/>
    <d v="2016-10-09T00:00:00"/>
    <m/>
    <x v="4"/>
    <x v="88"/>
    <n v="0"/>
  </r>
  <r>
    <s v="TULLOCK"/>
    <s v="Mick"/>
    <x v="124"/>
    <x v="0"/>
    <s v="COMP SIGHT"/>
    <s v="M"/>
    <d v="2016-10-02T00:00:00"/>
    <m/>
    <x v="4"/>
    <x v="88"/>
    <n v="0"/>
  </r>
  <r>
    <s v="TULLOCK"/>
    <s v="Mick"/>
    <x v="124"/>
    <x v="0"/>
    <s v="COMP SIGHT"/>
    <s v="M"/>
    <d v="2016-10-16T00:00:00"/>
    <m/>
    <x v="4"/>
    <x v="88"/>
    <n v="0"/>
  </r>
  <r>
    <s v="TULLOCK"/>
    <s v="Mick"/>
    <x v="124"/>
    <x v="0"/>
    <s v="COMP SIGHT"/>
    <s v="M"/>
    <d v="2016-10-23T00:00:00"/>
    <m/>
    <x v="4"/>
    <x v="88"/>
    <n v="0"/>
  </r>
  <r>
    <s v="TULLOCK"/>
    <s v="Mick"/>
    <x v="124"/>
    <x v="0"/>
    <s v="COMP SIGHT"/>
    <s v="M"/>
    <d v="2016-10-30T00:00:00"/>
    <m/>
    <x v="4"/>
    <x v="88"/>
    <n v="0"/>
  </r>
  <r>
    <s v="VAN KEULE"/>
    <s v="Michael"/>
    <x v="125"/>
    <x v="0"/>
    <s v="RECURVE"/>
    <s v="M"/>
    <d v="2016-02-07T00:00:00"/>
    <n v="30"/>
    <x v="1"/>
    <x v="143"/>
    <n v="1.0344827586206897"/>
  </r>
  <r>
    <s v="VAN KEULE"/>
    <s v="Michael"/>
    <x v="125"/>
    <x v="0"/>
    <s v="RECURVE"/>
    <s v="M"/>
    <d v="2016-01-17T00:00:00"/>
    <m/>
    <x v="4"/>
    <x v="88"/>
    <n v="0"/>
  </r>
  <r>
    <s v="VAN KEULE"/>
    <s v="Michael"/>
    <x v="125"/>
    <x v="0"/>
    <s v="RECURVE"/>
    <s v="M"/>
    <d v="2016-01-31T00:00:00"/>
    <m/>
    <x v="4"/>
    <x v="88"/>
    <n v="0"/>
  </r>
  <r>
    <s v="VAN KEULE"/>
    <s v="Michael"/>
    <x v="125"/>
    <x v="0"/>
    <s v="RECURVE"/>
    <s v="M"/>
    <d v="2016-02-14T00:00:00"/>
    <m/>
    <x v="4"/>
    <x v="88"/>
    <n v="0"/>
  </r>
  <r>
    <s v="VAN KEULE"/>
    <s v="Michael"/>
    <x v="125"/>
    <x v="0"/>
    <s v="RECURVE"/>
    <s v="M"/>
    <d v="2016-02-21T00:00:00"/>
    <m/>
    <x v="4"/>
    <x v="88"/>
    <n v="0"/>
  </r>
  <r>
    <s v="VAN KEULE"/>
    <s v="Michael"/>
    <x v="125"/>
    <x v="0"/>
    <s v="RECURVE"/>
    <s v="M"/>
    <d v="2016-02-28T00:00:00"/>
    <m/>
    <x v="4"/>
    <x v="88"/>
    <n v="0"/>
  </r>
  <r>
    <s v="VAN KEULE"/>
    <s v="Michael"/>
    <x v="125"/>
    <x v="0"/>
    <s v="RECURVE"/>
    <s v="M"/>
    <d v="2016-03-06T00:00:00"/>
    <m/>
    <x v="4"/>
    <x v="88"/>
    <n v="0"/>
  </r>
  <r>
    <s v="VAN KEULE"/>
    <s v="Michael"/>
    <x v="125"/>
    <x v="0"/>
    <s v="RECURVE"/>
    <s v="M"/>
    <d v="2016-03-13T00:00:00"/>
    <m/>
    <x v="4"/>
    <x v="88"/>
    <n v="0"/>
  </r>
  <r>
    <s v="VAN KEULE"/>
    <s v="Michael"/>
    <x v="125"/>
    <x v="0"/>
    <s v="RECURVE"/>
    <s v="M"/>
    <d v="2016-03-20T00:00:00"/>
    <m/>
    <x v="4"/>
    <x v="88"/>
    <n v="0"/>
  </r>
  <r>
    <s v="VAN KEULE"/>
    <s v="Michael"/>
    <x v="125"/>
    <x v="0"/>
    <s v="RECURVE"/>
    <s v="M"/>
    <d v="2016-04-03T00:00:00"/>
    <m/>
    <x v="4"/>
    <x v="88"/>
    <n v="0"/>
  </r>
  <r>
    <s v="VAN KEULE"/>
    <s v="Michael"/>
    <x v="125"/>
    <x v="0"/>
    <s v="RECURVE"/>
    <s v="M"/>
    <d v="2016-04-17T00:00:00"/>
    <m/>
    <x v="4"/>
    <x v="88"/>
    <n v="0"/>
  </r>
  <r>
    <s v="VAN KEULE"/>
    <s v="Michael"/>
    <x v="125"/>
    <x v="0"/>
    <s v="RECURVE"/>
    <s v="M"/>
    <d v="2016-05-15T00:00:00"/>
    <m/>
    <x v="4"/>
    <x v="88"/>
    <n v="0"/>
  </r>
  <r>
    <s v="VAN KEULE"/>
    <s v="Michael"/>
    <x v="125"/>
    <x v="0"/>
    <s v="RECURVE"/>
    <s v="M"/>
    <d v="2016-05-22T00:00:00"/>
    <m/>
    <x v="4"/>
    <x v="88"/>
    <n v="0"/>
  </r>
  <r>
    <s v="VAN KEULE"/>
    <s v="Michael"/>
    <x v="125"/>
    <x v="0"/>
    <s v="RECURVE"/>
    <s v="M"/>
    <d v="2016-05-29T00:00:00"/>
    <m/>
    <x v="4"/>
    <x v="88"/>
    <n v="0"/>
  </r>
  <r>
    <s v="VAN KEULE"/>
    <s v="Michael"/>
    <x v="125"/>
    <x v="0"/>
    <s v="RECURVE"/>
    <s v="M"/>
    <d v="2016-06-05T00:00:00"/>
    <m/>
    <x v="4"/>
    <x v="88"/>
    <n v="0"/>
  </r>
  <r>
    <s v="VAN KEULE"/>
    <s v="Michael"/>
    <x v="125"/>
    <x v="0"/>
    <s v="RECURVE"/>
    <s v="M"/>
    <d v="2016-06-19T00:00:00"/>
    <m/>
    <x v="4"/>
    <x v="88"/>
    <n v="0"/>
  </r>
  <r>
    <s v="VAN KEULE"/>
    <s v="Michael"/>
    <x v="125"/>
    <x v="0"/>
    <s v="RECURVE"/>
    <s v="M"/>
    <d v="2016-07-03T00:00:00"/>
    <m/>
    <x v="4"/>
    <x v="88"/>
    <n v="0"/>
  </r>
  <r>
    <s v="VAN KEULE"/>
    <s v="Michael"/>
    <x v="125"/>
    <x v="0"/>
    <s v="RECURVE"/>
    <s v="M"/>
    <d v="2016-07-10T00:00:00"/>
    <m/>
    <x v="4"/>
    <x v="88"/>
    <n v="0"/>
  </r>
  <r>
    <s v="VAN KEULE"/>
    <s v="Michael"/>
    <x v="125"/>
    <x v="0"/>
    <s v="RECURVE"/>
    <s v="M"/>
    <d v="2016-08-07T00:00:00"/>
    <m/>
    <x v="4"/>
    <x v="88"/>
    <n v="0"/>
  </r>
  <r>
    <s v="VAN KEULE"/>
    <s v="Michael"/>
    <x v="125"/>
    <x v="0"/>
    <s v="RECURVE"/>
    <s v="M"/>
    <d v="2016-08-14T00:00:00"/>
    <m/>
    <x v="4"/>
    <x v="88"/>
    <n v="0"/>
  </r>
  <r>
    <s v="VAN KEULE"/>
    <s v="Michael"/>
    <x v="125"/>
    <x v="0"/>
    <s v="RECURVE"/>
    <s v="M"/>
    <d v="2016-08-28T00:00:00"/>
    <m/>
    <x v="4"/>
    <x v="88"/>
    <n v="0"/>
  </r>
  <r>
    <s v="VAN KEULE"/>
    <s v="Michael"/>
    <x v="125"/>
    <x v="0"/>
    <s v="RECURVE"/>
    <s v="M"/>
    <d v="2016-09-04T00:00:00"/>
    <m/>
    <x v="4"/>
    <x v="88"/>
    <n v="0"/>
  </r>
  <r>
    <s v="VAN KEULE"/>
    <s v="Michael"/>
    <x v="125"/>
    <x v="0"/>
    <s v="RECURVE"/>
    <s v="M"/>
    <d v="2016-09-11T00:00:00"/>
    <m/>
    <x v="4"/>
    <x v="88"/>
    <n v="0"/>
  </r>
  <r>
    <s v="VAN KEULE"/>
    <s v="Michael"/>
    <x v="125"/>
    <x v="0"/>
    <s v="RECURVE"/>
    <s v="M"/>
    <d v="2016-09-18T00:00:00"/>
    <m/>
    <x v="4"/>
    <x v="88"/>
    <n v="0"/>
  </r>
  <r>
    <s v="VAN KEULE"/>
    <s v="Michael"/>
    <x v="125"/>
    <x v="0"/>
    <s v="RECURVE"/>
    <s v="M"/>
    <d v="2016-10-09T00:00:00"/>
    <m/>
    <x v="4"/>
    <x v="88"/>
    <n v="0"/>
  </r>
  <r>
    <s v="VAN KEULE"/>
    <s v="Michael"/>
    <x v="125"/>
    <x v="0"/>
    <s v="RECURVE"/>
    <s v="M"/>
    <d v="2016-10-02T00:00:00"/>
    <m/>
    <x v="4"/>
    <x v="88"/>
    <n v="0"/>
  </r>
  <r>
    <s v="VAN KEULE"/>
    <s v="Michael"/>
    <x v="125"/>
    <x v="0"/>
    <s v="RECURVE"/>
    <s v="M"/>
    <d v="2016-10-16T00:00:00"/>
    <m/>
    <x v="4"/>
    <x v="88"/>
    <n v="0"/>
  </r>
  <r>
    <s v="VAN KEULE"/>
    <s v="Michael"/>
    <x v="125"/>
    <x v="0"/>
    <s v="RECURVE"/>
    <s v="M"/>
    <d v="2016-10-23T00:00:00"/>
    <m/>
    <x v="4"/>
    <x v="88"/>
    <n v="0"/>
  </r>
  <r>
    <s v="VAN KEULE"/>
    <s v="Michael"/>
    <x v="125"/>
    <x v="0"/>
    <s v="RECURVE"/>
    <s v="M"/>
    <d v="2016-10-30T00:00:00"/>
    <m/>
    <x v="4"/>
    <x v="88"/>
    <n v="0"/>
  </r>
  <r>
    <s v="VINER"/>
    <s v="Paul"/>
    <x v="126"/>
    <x v="0"/>
    <s v="COMP SIGHT"/>
    <s v="M"/>
    <d v="2016-03-13T00:00:00"/>
    <n v="130"/>
    <x v="0"/>
    <x v="144"/>
    <n v="4.4827586206896548"/>
  </r>
  <r>
    <s v="VINER"/>
    <s v="Paul"/>
    <x v="126"/>
    <x v="0"/>
    <s v="COMP SIGHT"/>
    <s v="M"/>
    <d v="2016-01-17T00:00:00"/>
    <m/>
    <x v="4"/>
    <x v="88"/>
    <n v="0"/>
  </r>
  <r>
    <s v="VINER"/>
    <s v="Paul"/>
    <x v="126"/>
    <x v="0"/>
    <s v="COMP SIGHT"/>
    <s v="M"/>
    <d v="2016-01-31T00:00:00"/>
    <m/>
    <x v="4"/>
    <x v="88"/>
    <n v="0"/>
  </r>
  <r>
    <s v="VINER"/>
    <s v="Paul"/>
    <x v="126"/>
    <x v="0"/>
    <s v="COMP SIGHT"/>
    <s v="M"/>
    <d v="2016-02-07T00:00:00"/>
    <m/>
    <x v="4"/>
    <x v="88"/>
    <n v="0"/>
  </r>
  <r>
    <s v="VINER"/>
    <s v="Paul"/>
    <x v="126"/>
    <x v="0"/>
    <s v="COMP SIGHT"/>
    <s v="M"/>
    <d v="2016-02-14T00:00:00"/>
    <m/>
    <x v="4"/>
    <x v="88"/>
    <n v="0"/>
  </r>
  <r>
    <s v="VINER"/>
    <s v="Paul"/>
    <x v="126"/>
    <x v="0"/>
    <s v="COMP SIGHT"/>
    <s v="M"/>
    <d v="2016-02-21T00:00:00"/>
    <m/>
    <x v="4"/>
    <x v="88"/>
    <n v="0"/>
  </r>
  <r>
    <s v="VINER"/>
    <s v="Paul"/>
    <x v="126"/>
    <x v="0"/>
    <s v="COMP SIGHT"/>
    <s v="M"/>
    <d v="2016-02-28T00:00:00"/>
    <m/>
    <x v="4"/>
    <x v="88"/>
    <n v="0"/>
  </r>
  <r>
    <s v="VINER"/>
    <s v="Paul"/>
    <x v="126"/>
    <x v="0"/>
    <s v="COMP SIGHT"/>
    <s v="M"/>
    <d v="2016-03-06T00:00:00"/>
    <m/>
    <x v="4"/>
    <x v="88"/>
    <n v="0"/>
  </r>
  <r>
    <s v="VINER"/>
    <s v="Paul"/>
    <x v="126"/>
    <x v="0"/>
    <s v="COMP SIGHT"/>
    <s v="M"/>
    <d v="2016-03-20T00:00:00"/>
    <m/>
    <x v="4"/>
    <x v="88"/>
    <n v="0"/>
  </r>
  <r>
    <s v="VINER"/>
    <s v="Paul"/>
    <x v="126"/>
    <x v="0"/>
    <s v="COMP SIGHT"/>
    <s v="M"/>
    <d v="2016-04-03T00:00:00"/>
    <m/>
    <x v="4"/>
    <x v="88"/>
    <n v="0"/>
  </r>
  <r>
    <s v="VINER"/>
    <s v="Paul"/>
    <x v="126"/>
    <x v="0"/>
    <s v="COMP SIGHT"/>
    <s v="M"/>
    <d v="2016-04-17T00:00:00"/>
    <m/>
    <x v="4"/>
    <x v="88"/>
    <n v="0"/>
  </r>
  <r>
    <s v="VINER"/>
    <s v="Paul"/>
    <x v="126"/>
    <x v="0"/>
    <s v="COMP SIGHT"/>
    <s v="M"/>
    <d v="2016-05-15T00:00:00"/>
    <m/>
    <x v="4"/>
    <x v="88"/>
    <n v="0"/>
  </r>
  <r>
    <s v="VINER"/>
    <s v="Paul"/>
    <x v="126"/>
    <x v="0"/>
    <s v="COMP SIGHT"/>
    <s v="M"/>
    <d v="2016-05-22T00:00:00"/>
    <m/>
    <x v="4"/>
    <x v="88"/>
    <n v="0"/>
  </r>
  <r>
    <s v="VINER"/>
    <s v="Paul"/>
    <x v="126"/>
    <x v="0"/>
    <s v="COMP SIGHT"/>
    <s v="M"/>
    <d v="2016-05-29T00:00:00"/>
    <m/>
    <x v="4"/>
    <x v="88"/>
    <n v="0"/>
  </r>
  <r>
    <s v="VINER"/>
    <s v="Paul"/>
    <x v="126"/>
    <x v="0"/>
    <s v="COMP SIGHT"/>
    <s v="M"/>
    <d v="2016-06-05T00:00:00"/>
    <m/>
    <x v="4"/>
    <x v="88"/>
    <n v="0"/>
  </r>
  <r>
    <s v="VINER"/>
    <s v="Paul"/>
    <x v="126"/>
    <x v="0"/>
    <s v="COMP SIGHT"/>
    <s v="M"/>
    <d v="2016-06-19T00:00:00"/>
    <m/>
    <x v="4"/>
    <x v="88"/>
    <n v="0"/>
  </r>
  <r>
    <s v="VINER"/>
    <s v="Paul"/>
    <x v="126"/>
    <x v="0"/>
    <s v="COMP SIGHT"/>
    <s v="M"/>
    <d v="2016-07-03T00:00:00"/>
    <m/>
    <x v="4"/>
    <x v="88"/>
    <n v="0"/>
  </r>
  <r>
    <s v="VINER"/>
    <s v="Paul"/>
    <x v="126"/>
    <x v="0"/>
    <s v="COMP SIGHT"/>
    <s v="M"/>
    <d v="2016-07-10T00:00:00"/>
    <m/>
    <x v="4"/>
    <x v="88"/>
    <n v="0"/>
  </r>
  <r>
    <s v="VINER"/>
    <s v="Paul"/>
    <x v="126"/>
    <x v="0"/>
    <s v="COMP SIGHT"/>
    <s v="M"/>
    <d v="2016-08-07T00:00:00"/>
    <m/>
    <x v="4"/>
    <x v="88"/>
    <n v="0"/>
  </r>
  <r>
    <s v="VINER"/>
    <s v="Paul"/>
    <x v="126"/>
    <x v="0"/>
    <s v="COMP SIGHT"/>
    <s v="M"/>
    <d v="2016-08-14T00:00:00"/>
    <m/>
    <x v="4"/>
    <x v="88"/>
    <n v="0"/>
  </r>
  <r>
    <s v="VINER"/>
    <s v="Paul"/>
    <x v="126"/>
    <x v="0"/>
    <s v="COMP SIGHT"/>
    <s v="M"/>
    <d v="2016-08-28T00:00:00"/>
    <m/>
    <x v="4"/>
    <x v="88"/>
    <n v="0"/>
  </r>
  <r>
    <s v="VINER"/>
    <s v="Paul"/>
    <x v="126"/>
    <x v="0"/>
    <s v="COMP SIGHT"/>
    <s v="M"/>
    <d v="2016-09-04T00:00:00"/>
    <m/>
    <x v="4"/>
    <x v="88"/>
    <n v="0"/>
  </r>
  <r>
    <s v="VINER"/>
    <s v="Paul"/>
    <x v="126"/>
    <x v="0"/>
    <s v="COMP SIGHT"/>
    <s v="M"/>
    <d v="2016-09-11T00:00:00"/>
    <m/>
    <x v="4"/>
    <x v="88"/>
    <n v="0"/>
  </r>
  <r>
    <s v="VINER"/>
    <s v="Paul"/>
    <x v="126"/>
    <x v="0"/>
    <s v="COMP SIGHT"/>
    <s v="M"/>
    <d v="2016-09-18T00:00:00"/>
    <m/>
    <x v="4"/>
    <x v="88"/>
    <n v="0"/>
  </r>
  <r>
    <s v="VINER"/>
    <s v="Paul"/>
    <x v="126"/>
    <x v="0"/>
    <s v="COMP SIGHT"/>
    <s v="M"/>
    <d v="2016-10-09T00:00:00"/>
    <m/>
    <x v="4"/>
    <x v="88"/>
    <n v="0"/>
  </r>
  <r>
    <s v="VINER"/>
    <s v="Paul"/>
    <x v="126"/>
    <x v="0"/>
    <s v="COMP SIGHT"/>
    <s v="M"/>
    <d v="2016-10-02T00:00:00"/>
    <m/>
    <x v="4"/>
    <x v="88"/>
    <n v="0"/>
  </r>
  <r>
    <s v="VINER"/>
    <s v="Paul"/>
    <x v="126"/>
    <x v="0"/>
    <s v="COMP SIGHT"/>
    <s v="M"/>
    <d v="2016-10-16T00:00:00"/>
    <m/>
    <x v="4"/>
    <x v="88"/>
    <n v="0"/>
  </r>
  <r>
    <s v="VINER"/>
    <s v="Paul"/>
    <x v="126"/>
    <x v="0"/>
    <s v="COMP SIGHT"/>
    <s v="M"/>
    <d v="2016-10-23T00:00:00"/>
    <m/>
    <x v="4"/>
    <x v="88"/>
    <n v="0"/>
  </r>
  <r>
    <s v="VINER"/>
    <s v="Paul"/>
    <x v="126"/>
    <x v="0"/>
    <s v="COMP SIGHT"/>
    <s v="M"/>
    <d v="2016-10-30T00:00:00"/>
    <m/>
    <x v="4"/>
    <x v="88"/>
    <n v="0"/>
  </r>
  <r>
    <s v="VISAGIE"/>
    <s v="Darryn"/>
    <x v="127"/>
    <x v="0"/>
    <s v="COMP SIGHT"/>
    <s v="M"/>
    <d v="2016-10-02T00:00:00"/>
    <n v="163"/>
    <x v="0"/>
    <x v="145"/>
    <n v="27.793103448275861"/>
  </r>
  <r>
    <s v="VISAGIE"/>
    <s v="Darryn"/>
    <x v="127"/>
    <x v="0"/>
    <s v="COMP SIGHT"/>
    <s v="M"/>
    <d v="2016-09-11T00:00:00"/>
    <n v="143"/>
    <x v="0"/>
    <x v="145"/>
    <n v="27.793103448275861"/>
  </r>
  <r>
    <s v="VISAGIE"/>
    <s v="Darryn"/>
    <x v="127"/>
    <x v="0"/>
    <s v="COMP SIGHT"/>
    <s v="M"/>
    <d v="2016-08-14T00:00:00"/>
    <n v="131"/>
    <x v="0"/>
    <x v="145"/>
    <n v="27.793103448275861"/>
  </r>
  <r>
    <s v="VISAGIE"/>
    <s v="Darryn"/>
    <x v="127"/>
    <x v="0"/>
    <s v="COMP SIGHT"/>
    <s v="M"/>
    <d v="2016-08-07T00:00:00"/>
    <n v="129"/>
    <x v="0"/>
    <x v="145"/>
    <n v="27.793103448275861"/>
  </r>
  <r>
    <s v="VISAGIE"/>
    <s v="Darryn"/>
    <x v="127"/>
    <x v="0"/>
    <s v="COMP SIGHT"/>
    <s v="M"/>
    <d v="2016-08-28T00:00:00"/>
    <n v="121"/>
    <x v="0"/>
    <x v="145"/>
    <n v="27.793103448275861"/>
  </r>
  <r>
    <s v="VISAGIE"/>
    <s v="Darryn"/>
    <x v="127"/>
    <x v="0"/>
    <s v="COMP SIGHT"/>
    <s v="M"/>
    <d v="2016-09-18T00:00:00"/>
    <n v="119"/>
    <x v="0"/>
    <x v="145"/>
    <n v="27.793103448275861"/>
  </r>
  <r>
    <s v="VISAGIE"/>
    <s v="Darryn"/>
    <x v="127"/>
    <x v="0"/>
    <s v="COMP SIGHT"/>
    <s v="M"/>
    <d v="2016-01-17T00:00:00"/>
    <m/>
    <x v="4"/>
    <x v="88"/>
    <n v="0"/>
  </r>
  <r>
    <s v="VISAGIE"/>
    <s v="Darryn"/>
    <x v="127"/>
    <x v="0"/>
    <s v="COMP SIGHT"/>
    <s v="M"/>
    <d v="2016-01-31T00:00:00"/>
    <m/>
    <x v="4"/>
    <x v="88"/>
    <n v="0"/>
  </r>
  <r>
    <s v="VISAGIE"/>
    <s v="Darryn"/>
    <x v="127"/>
    <x v="0"/>
    <s v="COMP SIGHT"/>
    <s v="M"/>
    <d v="2016-02-07T00:00:00"/>
    <m/>
    <x v="4"/>
    <x v="88"/>
    <n v="0"/>
  </r>
  <r>
    <s v="VISAGIE"/>
    <s v="Darryn"/>
    <x v="127"/>
    <x v="0"/>
    <s v="COMP SIGHT"/>
    <s v="M"/>
    <d v="2016-02-14T00:00:00"/>
    <m/>
    <x v="4"/>
    <x v="88"/>
    <n v="0"/>
  </r>
  <r>
    <s v="VISAGIE"/>
    <s v="Darryn"/>
    <x v="127"/>
    <x v="0"/>
    <s v="COMP SIGHT"/>
    <s v="M"/>
    <d v="2016-02-21T00:00:00"/>
    <m/>
    <x v="4"/>
    <x v="88"/>
    <n v="0"/>
  </r>
  <r>
    <s v="VISAGIE"/>
    <s v="Darryn"/>
    <x v="127"/>
    <x v="0"/>
    <s v="COMP SIGHT"/>
    <s v="M"/>
    <d v="2016-02-28T00:00:00"/>
    <m/>
    <x v="4"/>
    <x v="88"/>
    <n v="0"/>
  </r>
  <r>
    <s v="VISAGIE"/>
    <s v="Darryn"/>
    <x v="127"/>
    <x v="0"/>
    <s v="COMP SIGHT"/>
    <s v="M"/>
    <d v="2016-03-06T00:00:00"/>
    <m/>
    <x v="4"/>
    <x v="88"/>
    <n v="0"/>
  </r>
  <r>
    <s v="VISAGIE"/>
    <s v="Darryn"/>
    <x v="127"/>
    <x v="0"/>
    <s v="COMP SIGHT"/>
    <s v="M"/>
    <d v="2016-03-13T00:00:00"/>
    <m/>
    <x v="4"/>
    <x v="88"/>
    <n v="0"/>
  </r>
  <r>
    <s v="VISAGIE"/>
    <s v="Darryn"/>
    <x v="127"/>
    <x v="0"/>
    <s v="COMP SIGHT"/>
    <s v="M"/>
    <d v="2016-03-20T00:00:00"/>
    <m/>
    <x v="4"/>
    <x v="88"/>
    <n v="0"/>
  </r>
  <r>
    <s v="VISAGIE"/>
    <s v="Darryn"/>
    <x v="127"/>
    <x v="0"/>
    <s v="COMP SIGHT"/>
    <s v="M"/>
    <d v="2016-04-03T00:00:00"/>
    <m/>
    <x v="4"/>
    <x v="88"/>
    <n v="0"/>
  </r>
  <r>
    <s v="VISAGIE"/>
    <s v="Darryn"/>
    <x v="127"/>
    <x v="0"/>
    <s v="COMP SIGHT"/>
    <s v="M"/>
    <d v="2016-04-17T00:00:00"/>
    <m/>
    <x v="4"/>
    <x v="88"/>
    <n v="0"/>
  </r>
  <r>
    <s v="VISAGIE"/>
    <s v="Darryn"/>
    <x v="127"/>
    <x v="0"/>
    <s v="COMP SIGHT"/>
    <s v="M"/>
    <d v="2016-05-15T00:00:00"/>
    <m/>
    <x v="4"/>
    <x v="88"/>
    <n v="0"/>
  </r>
  <r>
    <s v="VISAGIE"/>
    <s v="Darryn"/>
    <x v="127"/>
    <x v="0"/>
    <s v="COMP SIGHT"/>
    <s v="M"/>
    <d v="2016-05-22T00:00:00"/>
    <m/>
    <x v="4"/>
    <x v="88"/>
    <n v="0"/>
  </r>
  <r>
    <s v="VISAGIE"/>
    <s v="Darryn"/>
    <x v="127"/>
    <x v="0"/>
    <s v="COMP SIGHT"/>
    <s v="M"/>
    <d v="2016-05-29T00:00:00"/>
    <m/>
    <x v="4"/>
    <x v="88"/>
    <n v="0"/>
  </r>
  <r>
    <s v="VISAGIE"/>
    <s v="Darryn"/>
    <x v="127"/>
    <x v="0"/>
    <s v="COMP SIGHT"/>
    <s v="M"/>
    <d v="2016-06-05T00:00:00"/>
    <m/>
    <x v="4"/>
    <x v="88"/>
    <n v="0"/>
  </r>
  <r>
    <s v="VISAGIE"/>
    <s v="Darryn"/>
    <x v="127"/>
    <x v="0"/>
    <s v="COMP SIGHT"/>
    <s v="M"/>
    <d v="2016-06-19T00:00:00"/>
    <m/>
    <x v="4"/>
    <x v="88"/>
    <n v="0"/>
  </r>
  <r>
    <s v="VISAGIE"/>
    <s v="Darryn"/>
    <x v="127"/>
    <x v="0"/>
    <s v="COMP SIGHT"/>
    <s v="M"/>
    <d v="2016-07-03T00:00:00"/>
    <m/>
    <x v="4"/>
    <x v="88"/>
    <n v="0"/>
  </r>
  <r>
    <s v="VISAGIE"/>
    <s v="Darryn"/>
    <x v="127"/>
    <x v="0"/>
    <s v="COMP SIGHT"/>
    <s v="M"/>
    <d v="2016-07-10T00:00:00"/>
    <m/>
    <x v="4"/>
    <x v="88"/>
    <n v="0"/>
  </r>
  <r>
    <s v="VISAGIE"/>
    <s v="Darryn"/>
    <x v="127"/>
    <x v="0"/>
    <s v="COMP SIGHT"/>
    <s v="M"/>
    <d v="2016-09-04T00:00:00"/>
    <m/>
    <x v="4"/>
    <x v="88"/>
    <n v="0"/>
  </r>
  <r>
    <s v="VISAGIE"/>
    <s v="Darryn"/>
    <x v="127"/>
    <x v="0"/>
    <s v="COMP SIGHT"/>
    <s v="M"/>
    <d v="2016-10-09T00:00:00"/>
    <m/>
    <x v="4"/>
    <x v="88"/>
    <n v="0"/>
  </r>
  <r>
    <s v="VISAGIE"/>
    <s v="Darryn"/>
    <x v="127"/>
    <x v="0"/>
    <s v="COMP SIGHT"/>
    <s v="M"/>
    <d v="2016-10-16T00:00:00"/>
    <m/>
    <x v="4"/>
    <x v="88"/>
    <n v="0"/>
  </r>
  <r>
    <s v="VISAGIE"/>
    <s v="Darryn"/>
    <x v="127"/>
    <x v="0"/>
    <s v="COMP SIGHT"/>
    <s v="M"/>
    <d v="2016-10-23T00:00:00"/>
    <m/>
    <x v="4"/>
    <x v="88"/>
    <n v="0"/>
  </r>
  <r>
    <s v="VISAGIE"/>
    <s v="Darryn"/>
    <x v="127"/>
    <x v="0"/>
    <s v="COMP SIGHT"/>
    <s v="M"/>
    <d v="2016-10-30T00:00:00"/>
    <m/>
    <x v="4"/>
    <x v="88"/>
    <n v="0"/>
  </r>
  <r>
    <s v="VISAGIE"/>
    <s v="Robyn"/>
    <x v="128"/>
    <x v="0"/>
    <s v="RECURVE"/>
    <s v="F"/>
    <d v="2016-09-18T00:00:00"/>
    <n v="89"/>
    <x v="1"/>
    <x v="7"/>
    <n v="3.0689655172413794"/>
  </r>
  <r>
    <s v="VISAGIE"/>
    <s v="Robyn"/>
    <x v="128"/>
    <x v="0"/>
    <s v="RECURVE"/>
    <s v="F"/>
    <d v="2016-09-04T00:00:00"/>
    <m/>
    <x v="4"/>
    <x v="88"/>
    <n v="0"/>
  </r>
  <r>
    <s v="VISAGIE"/>
    <s v="Robyn"/>
    <x v="128"/>
    <x v="0"/>
    <s v="RECURVE"/>
    <s v="F"/>
    <d v="2016-09-11T00:00:00"/>
    <m/>
    <x v="4"/>
    <x v="88"/>
    <n v="0"/>
  </r>
  <r>
    <s v="VISAGIE"/>
    <s v="Robyn"/>
    <x v="128"/>
    <x v="0"/>
    <s v="RECURVE"/>
    <s v="F"/>
    <d v="2016-10-09T00:00:00"/>
    <m/>
    <x v="4"/>
    <x v="88"/>
    <n v="0"/>
  </r>
  <r>
    <s v="VISAGIE"/>
    <s v="Robyn"/>
    <x v="128"/>
    <x v="0"/>
    <s v="RECURVE"/>
    <s v="F"/>
    <d v="2016-10-02T00:00:00"/>
    <m/>
    <x v="4"/>
    <x v="88"/>
    <n v="0"/>
  </r>
  <r>
    <s v="VISAGIE"/>
    <s v="Robyn"/>
    <x v="128"/>
    <x v="0"/>
    <s v="RECURVE"/>
    <s v="F"/>
    <d v="2016-10-16T00:00:00"/>
    <m/>
    <x v="4"/>
    <x v="88"/>
    <n v="0"/>
  </r>
  <r>
    <s v="VISAGIE"/>
    <s v="Robyn"/>
    <x v="128"/>
    <x v="0"/>
    <s v="RECURVE"/>
    <s v="F"/>
    <d v="2016-10-23T00:00:00"/>
    <m/>
    <x v="4"/>
    <x v="88"/>
    <n v="0"/>
  </r>
  <r>
    <s v="VISAGIE"/>
    <s v="Robyn"/>
    <x v="128"/>
    <x v="0"/>
    <s v="RECURVE"/>
    <s v="F"/>
    <d v="2016-10-30T00:00:00"/>
    <m/>
    <x v="4"/>
    <x v="88"/>
    <n v="0"/>
  </r>
  <r>
    <s v="WARREN"/>
    <s v="Danny"/>
    <x v="129"/>
    <x v="0"/>
    <s v="COMP SIGHT"/>
    <s v="M"/>
    <d v="2016-10-16T00:00:00"/>
    <n v="184"/>
    <x v="0"/>
    <x v="146"/>
    <n v="64.448275862068968"/>
  </r>
  <r>
    <s v="WARREN"/>
    <s v="Danny"/>
    <x v="129"/>
    <x v="0"/>
    <s v="COMP SIGHT"/>
    <s v="M"/>
    <d v="2016-03-20T00:00:00"/>
    <n v="180"/>
    <x v="0"/>
    <x v="146"/>
    <n v="64.448275862068968"/>
  </r>
  <r>
    <s v="WARREN"/>
    <s v="Danny"/>
    <x v="129"/>
    <x v="0"/>
    <s v="COMP SIGHT"/>
    <s v="M"/>
    <d v="2016-05-22T00:00:00"/>
    <n v="178"/>
    <x v="0"/>
    <x v="146"/>
    <n v="64.448275862068968"/>
  </r>
  <r>
    <s v="WARREN"/>
    <s v="Danny"/>
    <x v="129"/>
    <x v="0"/>
    <s v="COMP SIGHT"/>
    <s v="M"/>
    <d v="2016-05-29T00:00:00"/>
    <n v="175"/>
    <x v="0"/>
    <x v="146"/>
    <n v="64.448275862068968"/>
  </r>
  <r>
    <s v="WARREN"/>
    <s v="Danny"/>
    <x v="129"/>
    <x v="0"/>
    <s v="COMP SIGHT"/>
    <s v="M"/>
    <d v="2016-06-19T00:00:00"/>
    <n v="172"/>
    <x v="0"/>
    <x v="146"/>
    <n v="64.448275862068968"/>
  </r>
  <r>
    <s v="WARREN"/>
    <s v="Danny"/>
    <x v="129"/>
    <x v="0"/>
    <s v="COMP SIGHT"/>
    <s v="M"/>
    <d v="2016-08-14T00:00:00"/>
    <n v="168"/>
    <x v="0"/>
    <x v="146"/>
    <n v="64.448275862068968"/>
  </r>
  <r>
    <s v="WARREN"/>
    <s v="Danny"/>
    <x v="129"/>
    <x v="0"/>
    <s v="COMP SIGHT"/>
    <s v="M"/>
    <d v="2016-05-15T00:00:00"/>
    <n v="166"/>
    <x v="0"/>
    <x v="146"/>
    <n v="64.448275862068968"/>
  </r>
  <r>
    <s v="WARREN"/>
    <s v="Danny"/>
    <x v="129"/>
    <x v="0"/>
    <s v="COMP SIGHT"/>
    <s v="M"/>
    <d v="2016-07-03T00:00:00"/>
    <n v="166"/>
    <x v="0"/>
    <x v="146"/>
    <n v="64.448275862068968"/>
  </r>
  <r>
    <s v="WARREN"/>
    <s v="Danny"/>
    <x v="129"/>
    <x v="0"/>
    <s v="COMP SIGHT"/>
    <s v="M"/>
    <d v="2016-10-02T00:00:00"/>
    <n v="165"/>
    <x v="0"/>
    <x v="146"/>
    <n v="64.448275862068968"/>
  </r>
  <r>
    <s v="WARREN"/>
    <s v="Danny"/>
    <x v="129"/>
    <x v="0"/>
    <s v="COMP SIGHT"/>
    <s v="M"/>
    <d v="2016-08-07T00:00:00"/>
    <n v="161"/>
    <x v="0"/>
    <x v="146"/>
    <n v="64.448275862068968"/>
  </r>
  <r>
    <s v="WARREN"/>
    <s v="Danny"/>
    <x v="129"/>
    <x v="0"/>
    <s v="COMP SIGHT"/>
    <s v="M"/>
    <d v="2016-01-17T00:00:00"/>
    <n v="154"/>
    <x v="0"/>
    <x v="146"/>
    <n v="64.448275862068968"/>
  </r>
  <r>
    <s v="WARREN"/>
    <s v="Danny"/>
    <x v="129"/>
    <x v="0"/>
    <s v="COMP SIGHT"/>
    <s v="M"/>
    <d v="2016-01-31T00:00:00"/>
    <n v="128"/>
    <x v="1"/>
    <x v="147"/>
    <n v="11.448275862068966"/>
  </r>
  <r>
    <s v="WARREN"/>
    <s v="Danny"/>
    <x v="129"/>
    <x v="0"/>
    <s v="COMP SIGHT"/>
    <s v="M"/>
    <d v="2016-10-30T00:00:00"/>
    <n v="105"/>
    <x v="1"/>
    <x v="147"/>
    <n v="11.448275862068966"/>
  </r>
  <r>
    <s v="WARREN"/>
    <s v="Danny"/>
    <x v="129"/>
    <x v="0"/>
    <s v="COMP SIGHT"/>
    <s v="M"/>
    <d v="2016-02-07T00:00:00"/>
    <n v="99"/>
    <x v="1"/>
    <x v="147"/>
    <n v="11.448275862068966"/>
  </r>
  <r>
    <s v="WARREN"/>
    <s v="Danny"/>
    <x v="129"/>
    <x v="0"/>
    <s v="COMP SIGHT"/>
    <s v="M"/>
    <d v="2016-02-14T00:00:00"/>
    <m/>
    <x v="4"/>
    <x v="88"/>
    <n v="0"/>
  </r>
  <r>
    <s v="WARREN"/>
    <s v="Danny"/>
    <x v="129"/>
    <x v="0"/>
    <s v="COMP SIGHT"/>
    <s v="M"/>
    <d v="2016-02-21T00:00:00"/>
    <m/>
    <x v="4"/>
    <x v="88"/>
    <n v="0"/>
  </r>
  <r>
    <s v="WARREN"/>
    <s v="Danny"/>
    <x v="129"/>
    <x v="0"/>
    <s v="COMP SIGHT"/>
    <s v="M"/>
    <d v="2016-02-28T00:00:00"/>
    <m/>
    <x v="4"/>
    <x v="88"/>
    <n v="0"/>
  </r>
  <r>
    <s v="WARREN"/>
    <s v="Danny"/>
    <x v="129"/>
    <x v="0"/>
    <s v="COMP SIGHT"/>
    <s v="M"/>
    <d v="2016-03-06T00:00:00"/>
    <m/>
    <x v="4"/>
    <x v="88"/>
    <n v="0"/>
  </r>
  <r>
    <s v="WARREN"/>
    <s v="Danny"/>
    <x v="129"/>
    <x v="0"/>
    <s v="COMP SIGHT"/>
    <s v="M"/>
    <d v="2016-03-13T00:00:00"/>
    <m/>
    <x v="4"/>
    <x v="88"/>
    <n v="0"/>
  </r>
  <r>
    <s v="WARREN"/>
    <s v="Danny"/>
    <x v="129"/>
    <x v="0"/>
    <s v="COMP SIGHT"/>
    <s v="M"/>
    <d v="2016-04-03T00:00:00"/>
    <m/>
    <x v="4"/>
    <x v="88"/>
    <n v="0"/>
  </r>
  <r>
    <s v="WARREN"/>
    <s v="Danny"/>
    <x v="129"/>
    <x v="0"/>
    <s v="COMP SIGHT"/>
    <s v="M"/>
    <d v="2016-04-17T00:00:00"/>
    <m/>
    <x v="4"/>
    <x v="88"/>
    <n v="0"/>
  </r>
  <r>
    <s v="WARREN"/>
    <s v="Danny"/>
    <x v="129"/>
    <x v="0"/>
    <s v="COMP SIGHT"/>
    <s v="M"/>
    <d v="2016-06-05T00:00:00"/>
    <m/>
    <x v="4"/>
    <x v="88"/>
    <n v="0"/>
  </r>
  <r>
    <s v="WARREN"/>
    <s v="Danny"/>
    <x v="129"/>
    <x v="0"/>
    <s v="COMP SIGHT"/>
    <s v="M"/>
    <d v="2016-07-10T00:00:00"/>
    <m/>
    <x v="4"/>
    <x v="88"/>
    <n v="0"/>
  </r>
  <r>
    <s v="WARREN"/>
    <s v="Danny"/>
    <x v="129"/>
    <x v="0"/>
    <s v="COMP SIGHT"/>
    <s v="M"/>
    <d v="2016-08-28T00:00:00"/>
    <m/>
    <x v="4"/>
    <x v="88"/>
    <n v="0"/>
  </r>
  <r>
    <s v="WARREN"/>
    <s v="Danny"/>
    <x v="129"/>
    <x v="0"/>
    <s v="COMP SIGHT"/>
    <s v="M"/>
    <d v="2016-09-04T00:00:00"/>
    <m/>
    <x v="4"/>
    <x v="88"/>
    <n v="0"/>
  </r>
  <r>
    <s v="WARREN"/>
    <s v="Danny"/>
    <x v="129"/>
    <x v="0"/>
    <s v="COMP SIGHT"/>
    <s v="M"/>
    <d v="2016-09-11T00:00:00"/>
    <m/>
    <x v="4"/>
    <x v="88"/>
    <n v="0"/>
  </r>
  <r>
    <s v="WARREN"/>
    <s v="Danny"/>
    <x v="129"/>
    <x v="0"/>
    <s v="COMP SIGHT"/>
    <s v="M"/>
    <d v="2016-09-18T00:00:00"/>
    <m/>
    <x v="4"/>
    <x v="88"/>
    <n v="0"/>
  </r>
  <r>
    <s v="WARREN"/>
    <s v="Danny"/>
    <x v="129"/>
    <x v="0"/>
    <s v="COMP SIGHT"/>
    <s v="M"/>
    <d v="2016-10-09T00:00:00"/>
    <m/>
    <x v="4"/>
    <x v="88"/>
    <n v="0"/>
  </r>
  <r>
    <s v="WARREN"/>
    <s v="Danny"/>
    <x v="129"/>
    <x v="0"/>
    <s v="COMP SIGHT"/>
    <s v="M"/>
    <d v="2016-10-23T00:00:00"/>
    <m/>
    <x v="4"/>
    <x v="88"/>
    <n v="0"/>
  </r>
  <r>
    <s v="WHEELER"/>
    <s v="Stan"/>
    <x v="130"/>
    <x v="0"/>
    <s v="COMP SIGHT"/>
    <s v="M"/>
    <d v="2016-04-03T00:00:00"/>
    <n v="147"/>
    <x v="0"/>
    <x v="148"/>
    <n v="47.068965517241381"/>
  </r>
  <r>
    <s v="WHEELER"/>
    <s v="Stan"/>
    <x v="130"/>
    <x v="0"/>
    <s v="COMP SIGHT"/>
    <s v="M"/>
    <d v="2016-06-19T00:00:00"/>
    <n v="132"/>
    <x v="0"/>
    <x v="148"/>
    <n v="47.068965517241381"/>
  </r>
  <r>
    <s v="WHEELER"/>
    <s v="Stan"/>
    <x v="130"/>
    <x v="0"/>
    <s v="COMP SIGHT"/>
    <s v="M"/>
    <d v="2016-02-14T00:00:00"/>
    <n v="125"/>
    <x v="0"/>
    <x v="148"/>
    <n v="47.068965517241381"/>
  </r>
  <r>
    <s v="WHEELER"/>
    <s v="Stan"/>
    <x v="130"/>
    <x v="0"/>
    <s v="COMP SIGHT"/>
    <s v="M"/>
    <d v="2016-02-21T00:00:00"/>
    <n v="122"/>
    <x v="0"/>
    <x v="148"/>
    <n v="47.068965517241381"/>
  </r>
  <r>
    <s v="WHEELER"/>
    <s v="Stan"/>
    <x v="130"/>
    <x v="0"/>
    <s v="COMP SIGHT"/>
    <s v="M"/>
    <d v="2016-03-13T00:00:00"/>
    <n v="121"/>
    <x v="0"/>
    <x v="148"/>
    <n v="47.068965517241381"/>
  </r>
  <r>
    <s v="WHEELER"/>
    <s v="Stan"/>
    <x v="130"/>
    <x v="0"/>
    <s v="COMP SIGHT"/>
    <s v="M"/>
    <d v="2016-05-29T00:00:00"/>
    <n v="119"/>
    <x v="0"/>
    <x v="148"/>
    <n v="47.068965517241381"/>
  </r>
  <r>
    <s v="WHEELER"/>
    <s v="Stan"/>
    <x v="130"/>
    <x v="0"/>
    <s v="COMP SIGHT"/>
    <s v="M"/>
    <d v="2016-02-07T00:00:00"/>
    <n v="113"/>
    <x v="0"/>
    <x v="148"/>
    <n v="47.068965517241381"/>
  </r>
  <r>
    <s v="WHEELER"/>
    <s v="Stan"/>
    <x v="130"/>
    <x v="0"/>
    <s v="COMP SIGHT"/>
    <s v="M"/>
    <d v="2016-01-17T00:00:00"/>
    <n v="106"/>
    <x v="0"/>
    <x v="148"/>
    <n v="47.068965517241381"/>
  </r>
  <r>
    <s v="WHEELER"/>
    <s v="Stan"/>
    <x v="130"/>
    <x v="0"/>
    <s v="COMP SIGHT"/>
    <s v="M"/>
    <d v="2016-02-28T00:00:00"/>
    <n v="106"/>
    <x v="0"/>
    <x v="148"/>
    <n v="47.068965517241381"/>
  </r>
  <r>
    <s v="WHEELER"/>
    <s v="Stan"/>
    <x v="130"/>
    <x v="0"/>
    <s v="COMP SIGHT"/>
    <s v="M"/>
    <d v="2016-04-17T00:00:00"/>
    <n v="105"/>
    <x v="0"/>
    <x v="148"/>
    <n v="47.068965517241381"/>
  </r>
  <r>
    <s v="WHEELER"/>
    <s v="Stan"/>
    <x v="130"/>
    <x v="0"/>
    <s v="COMP SIGHT"/>
    <s v="M"/>
    <d v="2016-03-20T00:00:00"/>
    <n v="96"/>
    <x v="0"/>
    <x v="148"/>
    <n v="47.068965517241381"/>
  </r>
  <r>
    <s v="WHEELER"/>
    <s v="Stan"/>
    <x v="130"/>
    <x v="0"/>
    <s v="COMP SIGHT"/>
    <s v="M"/>
    <d v="2016-05-22T00:00:00"/>
    <n v="73"/>
    <x v="0"/>
    <x v="148"/>
    <n v="47.068965517241381"/>
  </r>
  <r>
    <s v="WHEELER"/>
    <s v="Stan"/>
    <x v="130"/>
    <x v="0"/>
    <s v="COMP SIGHT"/>
    <s v="M"/>
    <d v="2016-01-31T00:00:00"/>
    <m/>
    <x v="4"/>
    <x v="88"/>
    <n v="0"/>
  </r>
  <r>
    <s v="WHEELER"/>
    <s v="Stan"/>
    <x v="130"/>
    <x v="0"/>
    <s v="COMP SIGHT"/>
    <s v="M"/>
    <d v="2016-03-06T00:00:00"/>
    <m/>
    <x v="4"/>
    <x v="88"/>
    <n v="0"/>
  </r>
  <r>
    <s v="WHEELER"/>
    <s v="Stan"/>
    <x v="130"/>
    <x v="0"/>
    <s v="COMP SIGHT"/>
    <s v="M"/>
    <d v="2016-05-15T00:00:00"/>
    <m/>
    <x v="4"/>
    <x v="88"/>
    <n v="0"/>
  </r>
  <r>
    <s v="WHEELER"/>
    <s v="Stan"/>
    <x v="130"/>
    <x v="0"/>
    <s v="COMP SIGHT"/>
    <s v="M"/>
    <d v="2016-06-05T00:00:00"/>
    <m/>
    <x v="4"/>
    <x v="88"/>
    <n v="0"/>
  </r>
  <r>
    <s v="WHEELER"/>
    <s v="Stan"/>
    <x v="130"/>
    <x v="0"/>
    <s v="COMP SIGHT"/>
    <s v="M"/>
    <d v="2016-07-03T00:00:00"/>
    <m/>
    <x v="4"/>
    <x v="88"/>
    <n v="0"/>
  </r>
  <r>
    <s v="WHEELER"/>
    <s v="Stan"/>
    <x v="130"/>
    <x v="0"/>
    <s v="COMP SIGHT"/>
    <s v="M"/>
    <d v="2016-07-10T00:00:00"/>
    <m/>
    <x v="4"/>
    <x v="88"/>
    <n v="0"/>
  </r>
  <r>
    <s v="WHEELER"/>
    <s v="Stan"/>
    <x v="130"/>
    <x v="0"/>
    <s v="COMP SIGHT"/>
    <s v="M"/>
    <d v="2016-08-07T00:00:00"/>
    <m/>
    <x v="4"/>
    <x v="88"/>
    <n v="0"/>
  </r>
  <r>
    <s v="WHEELER"/>
    <s v="Stan"/>
    <x v="130"/>
    <x v="0"/>
    <s v="COMP SIGHT"/>
    <s v="M"/>
    <d v="2016-08-14T00:00:00"/>
    <m/>
    <x v="4"/>
    <x v="88"/>
    <n v="0"/>
  </r>
  <r>
    <s v="WHEELER"/>
    <s v="Stan"/>
    <x v="130"/>
    <x v="0"/>
    <s v="COMP SIGHT"/>
    <s v="M"/>
    <d v="2016-08-28T00:00:00"/>
    <m/>
    <x v="4"/>
    <x v="88"/>
    <n v="0"/>
  </r>
  <r>
    <s v="WHEELER"/>
    <s v="Stan"/>
    <x v="130"/>
    <x v="0"/>
    <s v="COMP SIGHT"/>
    <s v="M"/>
    <d v="2016-09-04T00:00:00"/>
    <m/>
    <x v="4"/>
    <x v="88"/>
    <n v="0"/>
  </r>
  <r>
    <s v="WHEELER"/>
    <s v="Stan"/>
    <x v="130"/>
    <x v="0"/>
    <s v="COMP SIGHT"/>
    <s v="M"/>
    <d v="2016-09-11T00:00:00"/>
    <m/>
    <x v="4"/>
    <x v="88"/>
    <n v="0"/>
  </r>
  <r>
    <s v="WHEELER"/>
    <s v="Stan"/>
    <x v="130"/>
    <x v="0"/>
    <s v="COMP SIGHT"/>
    <s v="M"/>
    <d v="2016-09-18T00:00:00"/>
    <m/>
    <x v="4"/>
    <x v="88"/>
    <n v="0"/>
  </r>
  <r>
    <s v="WHEELER"/>
    <s v="Stan"/>
    <x v="130"/>
    <x v="0"/>
    <s v="COMP SIGHT"/>
    <s v="M"/>
    <d v="2016-10-09T00:00:00"/>
    <m/>
    <x v="4"/>
    <x v="88"/>
    <n v="0"/>
  </r>
  <r>
    <s v="WHEELER"/>
    <s v="Stan"/>
    <x v="130"/>
    <x v="0"/>
    <s v="COMP SIGHT"/>
    <s v="M"/>
    <d v="2016-10-02T00:00:00"/>
    <m/>
    <x v="4"/>
    <x v="88"/>
    <n v="0"/>
  </r>
  <r>
    <s v="WHEELER"/>
    <s v="Stan"/>
    <x v="130"/>
    <x v="0"/>
    <s v="COMP SIGHT"/>
    <s v="M"/>
    <d v="2016-10-16T00:00:00"/>
    <m/>
    <x v="4"/>
    <x v="88"/>
    <n v="0"/>
  </r>
  <r>
    <s v="WHEELER"/>
    <s v="Stan"/>
    <x v="130"/>
    <x v="0"/>
    <s v="COMP SIGHT"/>
    <s v="M"/>
    <d v="2016-10-23T00:00:00"/>
    <m/>
    <x v="4"/>
    <x v="88"/>
    <n v="0"/>
  </r>
  <r>
    <s v="WHEELER"/>
    <s v="Stan"/>
    <x v="130"/>
    <x v="0"/>
    <s v="COMP SIGHT"/>
    <s v="M"/>
    <d v="2016-10-30T00:00:00"/>
    <m/>
    <x v="4"/>
    <x v="88"/>
    <n v="0"/>
  </r>
  <r>
    <s v="WHITCOMBE"/>
    <s v="Sean"/>
    <x v="131"/>
    <x v="3"/>
    <s v="COMP SIGHT"/>
    <s v="M"/>
    <d v="2016-06-19T00:00:00"/>
    <n v="136"/>
    <x v="0"/>
    <x v="149"/>
    <n v="11.896551724137931"/>
  </r>
  <r>
    <s v="WHITCOMBE"/>
    <s v="Sean"/>
    <x v="131"/>
    <x v="3"/>
    <s v="COMP SIGHT"/>
    <s v="M"/>
    <d v="2016-05-29T00:00:00"/>
    <n v="121"/>
    <x v="0"/>
    <x v="149"/>
    <n v="11.896551724137931"/>
  </r>
  <r>
    <s v="WHITCOMBE"/>
    <s v="Sean"/>
    <x v="131"/>
    <x v="3"/>
    <s v="COMP SIGHT"/>
    <s v="M"/>
    <d v="2016-05-22T00:00:00"/>
    <n v="88"/>
    <x v="0"/>
    <x v="149"/>
    <n v="11.896551724137931"/>
  </r>
  <r>
    <s v="WHITCOMBE"/>
    <s v="Sean"/>
    <x v="131"/>
    <x v="3"/>
    <s v="COMP SIGHT"/>
    <s v="M"/>
    <d v="2016-01-17T00:00:00"/>
    <m/>
    <x v="4"/>
    <x v="88"/>
    <n v="0"/>
  </r>
  <r>
    <s v="WHITCOMBE"/>
    <s v="Sean"/>
    <x v="131"/>
    <x v="3"/>
    <s v="COMP SIGHT"/>
    <s v="M"/>
    <d v="2016-01-31T00:00:00"/>
    <m/>
    <x v="4"/>
    <x v="88"/>
    <n v="0"/>
  </r>
  <r>
    <s v="WHITCOMBE"/>
    <s v="Sean"/>
    <x v="131"/>
    <x v="3"/>
    <s v="COMP SIGHT"/>
    <s v="M"/>
    <d v="2016-02-07T00:00:00"/>
    <m/>
    <x v="4"/>
    <x v="88"/>
    <n v="0"/>
  </r>
  <r>
    <s v="WHITCOMBE"/>
    <s v="Sean"/>
    <x v="131"/>
    <x v="3"/>
    <s v="COMP SIGHT"/>
    <s v="M"/>
    <d v="2016-02-14T00:00:00"/>
    <m/>
    <x v="4"/>
    <x v="88"/>
    <n v="0"/>
  </r>
  <r>
    <s v="WHITCOMBE"/>
    <s v="Sean"/>
    <x v="131"/>
    <x v="3"/>
    <s v="COMP SIGHT"/>
    <s v="M"/>
    <d v="2016-02-21T00:00:00"/>
    <m/>
    <x v="4"/>
    <x v="88"/>
    <n v="0"/>
  </r>
  <r>
    <s v="WHITCOMBE"/>
    <s v="Sean"/>
    <x v="131"/>
    <x v="3"/>
    <s v="COMP SIGHT"/>
    <s v="M"/>
    <d v="2016-02-28T00:00:00"/>
    <m/>
    <x v="4"/>
    <x v="88"/>
    <n v="0"/>
  </r>
  <r>
    <s v="WHITCOMBE"/>
    <s v="Sean"/>
    <x v="131"/>
    <x v="3"/>
    <s v="COMP SIGHT"/>
    <s v="M"/>
    <d v="2016-03-06T00:00:00"/>
    <m/>
    <x v="4"/>
    <x v="88"/>
    <n v="0"/>
  </r>
  <r>
    <s v="WHITCOMBE"/>
    <s v="Sean"/>
    <x v="131"/>
    <x v="3"/>
    <s v="COMP SIGHT"/>
    <s v="M"/>
    <d v="2016-03-13T00:00:00"/>
    <m/>
    <x v="4"/>
    <x v="88"/>
    <n v="0"/>
  </r>
  <r>
    <s v="WHITCOMBE"/>
    <s v="Sean"/>
    <x v="131"/>
    <x v="3"/>
    <s v="COMP SIGHT"/>
    <s v="M"/>
    <d v="2016-03-20T00:00:00"/>
    <m/>
    <x v="4"/>
    <x v="88"/>
    <n v="0"/>
  </r>
  <r>
    <s v="WHITCOMBE"/>
    <s v="Sean"/>
    <x v="131"/>
    <x v="3"/>
    <s v="COMP SIGHT"/>
    <s v="M"/>
    <d v="2016-04-03T00:00:00"/>
    <m/>
    <x v="4"/>
    <x v="88"/>
    <n v="0"/>
  </r>
  <r>
    <s v="WHITCOMBE"/>
    <s v="Sean"/>
    <x v="131"/>
    <x v="3"/>
    <s v="COMP SIGHT"/>
    <s v="M"/>
    <d v="2016-04-17T00:00:00"/>
    <m/>
    <x v="4"/>
    <x v="88"/>
    <n v="0"/>
  </r>
  <r>
    <s v="WHITCOMBE"/>
    <s v="Sean"/>
    <x v="131"/>
    <x v="3"/>
    <s v="COMP SIGHT"/>
    <s v="M"/>
    <d v="2016-05-15T00:00:00"/>
    <m/>
    <x v="4"/>
    <x v="88"/>
    <n v="0"/>
  </r>
  <r>
    <s v="WHITCOMBE"/>
    <s v="Sean"/>
    <x v="131"/>
    <x v="3"/>
    <s v="COMP SIGHT"/>
    <s v="M"/>
    <d v="2016-06-05T00:00:00"/>
    <m/>
    <x v="4"/>
    <x v="88"/>
    <n v="0"/>
  </r>
  <r>
    <s v="WHITCOMBE"/>
    <s v="Sean"/>
    <x v="131"/>
    <x v="3"/>
    <s v="COMP SIGHT"/>
    <s v="M"/>
    <d v="2016-07-03T00:00:00"/>
    <m/>
    <x v="4"/>
    <x v="88"/>
    <n v="0"/>
  </r>
  <r>
    <s v="WHITCOMBE"/>
    <s v="Sean"/>
    <x v="131"/>
    <x v="3"/>
    <s v="COMP SIGHT"/>
    <s v="M"/>
    <d v="2016-07-10T00:00:00"/>
    <m/>
    <x v="4"/>
    <x v="88"/>
    <n v="0"/>
  </r>
  <r>
    <s v="WHITCOMBE"/>
    <s v="Sean"/>
    <x v="131"/>
    <x v="3"/>
    <s v="COMP SIGHT"/>
    <s v="M"/>
    <d v="2016-08-07T00:00:00"/>
    <m/>
    <x v="4"/>
    <x v="88"/>
    <n v="0"/>
  </r>
  <r>
    <s v="WHITCOMBE"/>
    <s v="Sean"/>
    <x v="131"/>
    <x v="3"/>
    <s v="COMP SIGHT"/>
    <s v="M"/>
    <d v="2016-08-14T00:00:00"/>
    <m/>
    <x v="4"/>
    <x v="88"/>
    <n v="0"/>
  </r>
  <r>
    <s v="WHITCOMBE"/>
    <s v="Sean"/>
    <x v="131"/>
    <x v="3"/>
    <s v="COMP SIGHT"/>
    <s v="M"/>
    <d v="2016-08-28T00:00:00"/>
    <m/>
    <x v="4"/>
    <x v="88"/>
    <n v="0"/>
  </r>
  <r>
    <s v="WHITCOMBE"/>
    <s v="Sean"/>
    <x v="131"/>
    <x v="3"/>
    <s v="COMP SIGHT"/>
    <s v="M"/>
    <d v="2016-09-04T00:00:00"/>
    <m/>
    <x v="4"/>
    <x v="88"/>
    <n v="0"/>
  </r>
  <r>
    <s v="WHITCOMBE"/>
    <s v="Sean"/>
    <x v="131"/>
    <x v="3"/>
    <s v="COMP SIGHT"/>
    <s v="M"/>
    <d v="2016-09-11T00:00:00"/>
    <m/>
    <x v="4"/>
    <x v="88"/>
    <n v="0"/>
  </r>
  <r>
    <s v="WHITCOMBE"/>
    <s v="Sean"/>
    <x v="131"/>
    <x v="3"/>
    <s v="COMP SIGHT"/>
    <s v="M"/>
    <d v="2016-09-18T00:00:00"/>
    <m/>
    <x v="4"/>
    <x v="88"/>
    <n v="0"/>
  </r>
  <r>
    <s v="WHITCOMBE"/>
    <s v="Sean"/>
    <x v="131"/>
    <x v="3"/>
    <s v="COMP SIGHT"/>
    <s v="M"/>
    <d v="2016-10-09T00:00:00"/>
    <m/>
    <x v="4"/>
    <x v="88"/>
    <n v="0"/>
  </r>
  <r>
    <s v="WHITCOMBE"/>
    <s v="Sean"/>
    <x v="131"/>
    <x v="3"/>
    <s v="COMP SIGHT"/>
    <s v="M"/>
    <d v="2016-10-02T00:00:00"/>
    <m/>
    <x v="4"/>
    <x v="88"/>
    <n v="0"/>
  </r>
  <r>
    <s v="WHITCOMBE"/>
    <s v="Sean"/>
    <x v="131"/>
    <x v="3"/>
    <s v="COMP SIGHT"/>
    <s v="M"/>
    <d v="2016-10-16T00:00:00"/>
    <m/>
    <x v="4"/>
    <x v="88"/>
    <n v="0"/>
  </r>
  <r>
    <s v="WHITCOMBE"/>
    <s v="Sean"/>
    <x v="131"/>
    <x v="3"/>
    <s v="COMP SIGHT"/>
    <s v="M"/>
    <d v="2016-10-23T00:00:00"/>
    <m/>
    <x v="4"/>
    <x v="88"/>
    <n v="0"/>
  </r>
  <r>
    <s v="WHITCOMBE"/>
    <s v="Sean"/>
    <x v="131"/>
    <x v="3"/>
    <s v="COMP SIGHT"/>
    <s v="M"/>
    <d v="2016-10-30T00:00:00"/>
    <m/>
    <x v="4"/>
    <x v="88"/>
    <n v="0"/>
  </r>
  <r>
    <s v="WOODEND"/>
    <s v="Brett"/>
    <x v="132"/>
    <x v="0"/>
    <s v="COMP SIGHT"/>
    <s v="M"/>
    <d v="2016-06-19T00:00:00"/>
    <n v="87"/>
    <x v="0"/>
    <x v="150"/>
    <n v="3"/>
  </r>
  <r>
    <s v="WOODEND"/>
    <s v="Brett"/>
    <x v="132"/>
    <x v="0"/>
    <s v="COMP SIGHT"/>
    <s v="M"/>
    <d v="2016-01-17T00:00:00"/>
    <m/>
    <x v="4"/>
    <x v="88"/>
    <n v="0"/>
  </r>
  <r>
    <s v="WOODEND"/>
    <s v="Brett"/>
    <x v="132"/>
    <x v="0"/>
    <s v="COMP SIGHT"/>
    <s v="M"/>
    <d v="2016-01-31T00:00:00"/>
    <m/>
    <x v="4"/>
    <x v="88"/>
    <n v="0"/>
  </r>
  <r>
    <s v="WOODEND"/>
    <s v="Brett"/>
    <x v="132"/>
    <x v="0"/>
    <s v="COMP SIGHT"/>
    <s v="M"/>
    <d v="2016-02-07T00:00:00"/>
    <m/>
    <x v="4"/>
    <x v="88"/>
    <n v="0"/>
  </r>
  <r>
    <s v="WOODEND"/>
    <s v="Brett"/>
    <x v="132"/>
    <x v="0"/>
    <s v="COMP SIGHT"/>
    <s v="M"/>
    <d v="2016-02-14T00:00:00"/>
    <m/>
    <x v="4"/>
    <x v="88"/>
    <n v="0"/>
  </r>
  <r>
    <s v="WOODEND"/>
    <s v="Brett"/>
    <x v="132"/>
    <x v="0"/>
    <s v="COMP SIGHT"/>
    <s v="M"/>
    <d v="2016-02-21T00:00:00"/>
    <m/>
    <x v="4"/>
    <x v="88"/>
    <n v="0"/>
  </r>
  <r>
    <s v="WOODEND"/>
    <s v="Brett"/>
    <x v="132"/>
    <x v="0"/>
    <s v="COMP SIGHT"/>
    <s v="M"/>
    <d v="2016-02-28T00:00:00"/>
    <m/>
    <x v="4"/>
    <x v="88"/>
    <n v="0"/>
  </r>
  <r>
    <s v="WOODEND"/>
    <s v="Brett"/>
    <x v="132"/>
    <x v="0"/>
    <s v="COMP SIGHT"/>
    <s v="M"/>
    <d v="2016-03-06T00:00:00"/>
    <m/>
    <x v="4"/>
    <x v="88"/>
    <n v="0"/>
  </r>
  <r>
    <s v="WOODEND"/>
    <s v="Brett"/>
    <x v="132"/>
    <x v="0"/>
    <s v="COMP SIGHT"/>
    <s v="M"/>
    <d v="2016-03-13T00:00:00"/>
    <m/>
    <x v="4"/>
    <x v="88"/>
    <n v="0"/>
  </r>
  <r>
    <s v="WOODEND"/>
    <s v="Brett"/>
    <x v="132"/>
    <x v="0"/>
    <s v="COMP SIGHT"/>
    <s v="M"/>
    <d v="2016-03-20T00:00:00"/>
    <m/>
    <x v="4"/>
    <x v="88"/>
    <n v="0"/>
  </r>
  <r>
    <s v="WOODEND"/>
    <s v="Brett"/>
    <x v="132"/>
    <x v="0"/>
    <s v="COMP SIGHT"/>
    <s v="M"/>
    <d v="2016-04-03T00:00:00"/>
    <m/>
    <x v="4"/>
    <x v="88"/>
    <n v="0"/>
  </r>
  <r>
    <s v="WOODEND"/>
    <s v="Brett"/>
    <x v="132"/>
    <x v="0"/>
    <s v="COMP SIGHT"/>
    <s v="M"/>
    <d v="2016-04-17T00:00:00"/>
    <m/>
    <x v="4"/>
    <x v="88"/>
    <n v="0"/>
  </r>
  <r>
    <s v="WOODEND"/>
    <s v="Brett"/>
    <x v="132"/>
    <x v="0"/>
    <s v="COMP SIGHT"/>
    <s v="M"/>
    <d v="2016-05-15T00:00:00"/>
    <m/>
    <x v="4"/>
    <x v="88"/>
    <n v="0"/>
  </r>
  <r>
    <s v="WOODEND"/>
    <s v="Brett"/>
    <x v="132"/>
    <x v="0"/>
    <s v="COMP SIGHT"/>
    <s v="M"/>
    <d v="2016-05-22T00:00:00"/>
    <m/>
    <x v="4"/>
    <x v="88"/>
    <n v="0"/>
  </r>
  <r>
    <s v="WOODEND"/>
    <s v="Brett"/>
    <x v="132"/>
    <x v="0"/>
    <s v="COMP SIGHT"/>
    <s v="M"/>
    <d v="2016-05-29T00:00:00"/>
    <m/>
    <x v="4"/>
    <x v="88"/>
    <n v="0"/>
  </r>
  <r>
    <s v="WOODEND"/>
    <s v="Brett"/>
    <x v="132"/>
    <x v="0"/>
    <s v="COMP SIGHT"/>
    <s v="M"/>
    <d v="2016-06-05T00:00:00"/>
    <m/>
    <x v="4"/>
    <x v="88"/>
    <n v="0"/>
  </r>
  <r>
    <s v="WOODEND"/>
    <s v="Brett"/>
    <x v="132"/>
    <x v="0"/>
    <s v="COMP SIGHT"/>
    <s v="M"/>
    <d v="2016-07-03T00:00:00"/>
    <m/>
    <x v="4"/>
    <x v="88"/>
    <n v="0"/>
  </r>
  <r>
    <s v="WOODEND"/>
    <s v="Brett"/>
    <x v="132"/>
    <x v="0"/>
    <s v="COMP SIGHT"/>
    <s v="M"/>
    <d v="2016-07-10T00:00:00"/>
    <m/>
    <x v="4"/>
    <x v="88"/>
    <n v="0"/>
  </r>
  <r>
    <s v="WOODEND"/>
    <s v="Brett"/>
    <x v="132"/>
    <x v="0"/>
    <s v="COMP SIGHT"/>
    <s v="M"/>
    <d v="2016-08-07T00:00:00"/>
    <m/>
    <x v="4"/>
    <x v="88"/>
    <n v="0"/>
  </r>
  <r>
    <s v="WOODEND"/>
    <s v="Brett"/>
    <x v="132"/>
    <x v="0"/>
    <s v="COMP SIGHT"/>
    <s v="M"/>
    <d v="2016-08-14T00:00:00"/>
    <m/>
    <x v="4"/>
    <x v="88"/>
    <n v="0"/>
  </r>
  <r>
    <s v="WOODEND"/>
    <s v="Brett"/>
    <x v="132"/>
    <x v="0"/>
    <s v="COMP SIGHT"/>
    <s v="M"/>
    <d v="2016-08-28T00:00:00"/>
    <m/>
    <x v="4"/>
    <x v="88"/>
    <n v="0"/>
  </r>
  <r>
    <s v="WOODEND"/>
    <s v="Brett"/>
    <x v="132"/>
    <x v="0"/>
    <s v="COMP SIGHT"/>
    <s v="M"/>
    <d v="2016-09-04T00:00:00"/>
    <m/>
    <x v="4"/>
    <x v="88"/>
    <n v="0"/>
  </r>
  <r>
    <s v="WOODEND"/>
    <s v="Brett"/>
    <x v="132"/>
    <x v="0"/>
    <s v="COMP SIGHT"/>
    <s v="M"/>
    <d v="2016-09-11T00:00:00"/>
    <m/>
    <x v="4"/>
    <x v="88"/>
    <n v="0"/>
  </r>
  <r>
    <s v="WOODEND"/>
    <s v="Brett"/>
    <x v="132"/>
    <x v="0"/>
    <s v="COMP SIGHT"/>
    <s v="M"/>
    <d v="2016-09-18T00:00:00"/>
    <m/>
    <x v="4"/>
    <x v="88"/>
    <n v="0"/>
  </r>
  <r>
    <s v="WOODEND"/>
    <s v="Brett"/>
    <x v="132"/>
    <x v="0"/>
    <s v="COMP SIGHT"/>
    <s v="M"/>
    <d v="2016-10-09T00:00:00"/>
    <m/>
    <x v="4"/>
    <x v="88"/>
    <n v="0"/>
  </r>
  <r>
    <s v="WOODEND"/>
    <s v="Brett"/>
    <x v="132"/>
    <x v="0"/>
    <s v="COMP SIGHT"/>
    <s v="M"/>
    <d v="2016-10-02T00:00:00"/>
    <m/>
    <x v="4"/>
    <x v="88"/>
    <n v="0"/>
  </r>
  <r>
    <s v="WOODEND"/>
    <s v="Brett"/>
    <x v="132"/>
    <x v="0"/>
    <s v="COMP SIGHT"/>
    <s v="M"/>
    <d v="2016-10-16T00:00:00"/>
    <m/>
    <x v="4"/>
    <x v="88"/>
    <n v="0"/>
  </r>
  <r>
    <s v="WOODEND"/>
    <s v="Brett"/>
    <x v="132"/>
    <x v="0"/>
    <s v="COMP SIGHT"/>
    <s v="M"/>
    <d v="2016-10-23T00:00:00"/>
    <m/>
    <x v="4"/>
    <x v="88"/>
    <n v="0"/>
  </r>
  <r>
    <s v="WOODEND"/>
    <s v="Brett"/>
    <x v="132"/>
    <x v="0"/>
    <s v="COMP SIGHT"/>
    <s v="M"/>
    <d v="2016-10-30T00:00:00"/>
    <m/>
    <x v="4"/>
    <x v="88"/>
    <n v="0"/>
  </r>
  <r>
    <s v="WRIGHT"/>
    <s v="Troy"/>
    <x v="133"/>
    <x v="0"/>
    <s v="COMP SIGHT"/>
    <s v="M"/>
    <d v="2016-03-06T00:00:00"/>
    <n v="186"/>
    <x v="0"/>
    <x v="151"/>
    <n v="80.58620689655173"/>
  </r>
  <r>
    <s v="WRIGHT"/>
    <s v="Troy"/>
    <x v="133"/>
    <x v="0"/>
    <s v="COMP SIGHT"/>
    <s v="M"/>
    <d v="2016-08-07T00:00:00"/>
    <n v="173"/>
    <x v="0"/>
    <x v="151"/>
    <n v="80.58620689655173"/>
  </r>
  <r>
    <s v="WRIGHT"/>
    <s v="Troy"/>
    <x v="133"/>
    <x v="0"/>
    <s v="COMP SIGHT"/>
    <s v="M"/>
    <d v="2016-05-22T00:00:00"/>
    <n v="171"/>
    <x v="0"/>
    <x v="151"/>
    <n v="80.58620689655173"/>
  </r>
  <r>
    <s v="WRIGHT"/>
    <s v="Troy"/>
    <x v="133"/>
    <x v="0"/>
    <s v="COMP SIGHT"/>
    <s v="M"/>
    <d v="2016-09-11T00:00:00"/>
    <n v="171"/>
    <x v="0"/>
    <x v="151"/>
    <n v="80.58620689655173"/>
  </r>
  <r>
    <s v="WRIGHT"/>
    <s v="Troy"/>
    <x v="133"/>
    <x v="0"/>
    <s v="COMP SIGHT"/>
    <s v="M"/>
    <d v="2016-03-13T00:00:00"/>
    <n v="166"/>
    <x v="0"/>
    <x v="151"/>
    <n v="80.58620689655173"/>
  </r>
  <r>
    <s v="WRIGHT"/>
    <s v="Troy"/>
    <x v="133"/>
    <x v="0"/>
    <s v="COMP SIGHT"/>
    <s v="M"/>
    <d v="2016-09-04T00:00:00"/>
    <n v="166"/>
    <x v="0"/>
    <x v="151"/>
    <n v="80.58620689655173"/>
  </r>
  <r>
    <s v="WRIGHT"/>
    <s v="Troy"/>
    <x v="133"/>
    <x v="0"/>
    <s v="COMP SIGHT"/>
    <s v="M"/>
    <d v="2016-06-19T00:00:00"/>
    <n v="165"/>
    <x v="0"/>
    <x v="151"/>
    <n v="80.58620689655173"/>
  </r>
  <r>
    <s v="WRIGHT"/>
    <s v="Troy"/>
    <x v="133"/>
    <x v="0"/>
    <s v="COMP SIGHT"/>
    <s v="M"/>
    <d v="2016-04-17T00:00:00"/>
    <n v="163"/>
    <x v="0"/>
    <x v="151"/>
    <n v="80.58620689655173"/>
  </r>
  <r>
    <s v="WRIGHT"/>
    <s v="Troy"/>
    <x v="133"/>
    <x v="0"/>
    <s v="COMP SIGHT"/>
    <s v="M"/>
    <d v="2016-10-02T00:00:00"/>
    <n v="156"/>
    <x v="0"/>
    <x v="151"/>
    <n v="80.58620689655173"/>
  </r>
  <r>
    <s v="WRIGHT"/>
    <s v="Troy"/>
    <x v="133"/>
    <x v="0"/>
    <s v="COMP SIGHT"/>
    <s v="M"/>
    <d v="2016-08-28T00:00:00"/>
    <n v="148"/>
    <x v="0"/>
    <x v="151"/>
    <n v="80.58620689655173"/>
  </r>
  <r>
    <s v="WRIGHT"/>
    <s v="Troy"/>
    <x v="133"/>
    <x v="0"/>
    <s v="COMP SIGHT"/>
    <s v="M"/>
    <d v="2016-05-29T00:00:00"/>
    <n v="147"/>
    <x v="0"/>
    <x v="151"/>
    <n v="80.58620689655173"/>
  </r>
  <r>
    <s v="WRIGHT"/>
    <s v="Troy"/>
    <x v="133"/>
    <x v="0"/>
    <s v="COMP SIGHT"/>
    <s v="M"/>
    <d v="2016-02-07T00:00:00"/>
    <n v="146"/>
    <x v="0"/>
    <x v="151"/>
    <n v="80.58620689655173"/>
  </r>
  <r>
    <s v="WRIGHT"/>
    <s v="Troy"/>
    <x v="133"/>
    <x v="0"/>
    <s v="COMP SIGHT"/>
    <s v="M"/>
    <d v="2016-03-20T00:00:00"/>
    <n v="130"/>
    <x v="0"/>
    <x v="151"/>
    <n v="80.58620689655173"/>
  </r>
  <r>
    <s v="WRIGHT"/>
    <s v="Troy"/>
    <x v="133"/>
    <x v="0"/>
    <s v="COMP SIGHT"/>
    <s v="M"/>
    <d v="2016-09-18T00:00:00"/>
    <n v="128"/>
    <x v="0"/>
    <x v="151"/>
    <n v="80.58620689655173"/>
  </r>
  <r>
    <s v="WRIGHT"/>
    <s v="Troy"/>
    <x v="133"/>
    <x v="0"/>
    <s v="COMP SIGHT"/>
    <s v="M"/>
    <d v="2016-02-14T00:00:00"/>
    <n v="121"/>
    <x v="0"/>
    <x v="151"/>
    <n v="80.58620689655173"/>
  </r>
  <r>
    <s v="WRIGHT"/>
    <s v="Troy"/>
    <x v="133"/>
    <x v="0"/>
    <s v="COMP SIGHT"/>
    <s v="M"/>
    <d v="2016-01-17T00:00:00"/>
    <m/>
    <x v="4"/>
    <x v="88"/>
    <n v="0"/>
  </r>
  <r>
    <s v="WRIGHT"/>
    <s v="Troy"/>
    <x v="133"/>
    <x v="0"/>
    <s v="COMP SIGHT"/>
    <s v="M"/>
    <d v="2016-01-31T00:00:00"/>
    <m/>
    <x v="4"/>
    <x v="88"/>
    <n v="0"/>
  </r>
  <r>
    <s v="WRIGHT"/>
    <s v="Troy"/>
    <x v="133"/>
    <x v="0"/>
    <s v="COMP SIGHT"/>
    <s v="M"/>
    <d v="2016-02-21T00:00:00"/>
    <m/>
    <x v="4"/>
    <x v="88"/>
    <n v="0"/>
  </r>
  <r>
    <s v="WRIGHT"/>
    <s v="Troy"/>
    <x v="133"/>
    <x v="0"/>
    <s v="COMP SIGHT"/>
    <s v="M"/>
    <d v="2016-02-28T00:00:00"/>
    <m/>
    <x v="4"/>
    <x v="88"/>
    <n v="0"/>
  </r>
  <r>
    <s v="WRIGHT"/>
    <s v="Troy"/>
    <x v="133"/>
    <x v="0"/>
    <s v="COMP SIGHT"/>
    <s v="M"/>
    <d v="2016-04-03T00:00:00"/>
    <m/>
    <x v="4"/>
    <x v="88"/>
    <n v="0"/>
  </r>
  <r>
    <s v="WRIGHT"/>
    <s v="Troy"/>
    <x v="133"/>
    <x v="0"/>
    <s v="COMP SIGHT"/>
    <s v="M"/>
    <d v="2016-05-15T00:00:00"/>
    <m/>
    <x v="4"/>
    <x v="88"/>
    <n v="0"/>
  </r>
  <r>
    <s v="WRIGHT"/>
    <s v="Troy"/>
    <x v="133"/>
    <x v="0"/>
    <s v="COMP SIGHT"/>
    <s v="M"/>
    <d v="2016-06-05T00:00:00"/>
    <m/>
    <x v="4"/>
    <x v="88"/>
    <n v="0"/>
  </r>
  <r>
    <s v="WRIGHT"/>
    <s v="Troy"/>
    <x v="133"/>
    <x v="0"/>
    <s v="COMP SIGHT"/>
    <s v="M"/>
    <d v="2016-07-03T00:00:00"/>
    <m/>
    <x v="4"/>
    <x v="88"/>
    <n v="0"/>
  </r>
  <r>
    <s v="WRIGHT"/>
    <s v="Troy"/>
    <x v="133"/>
    <x v="0"/>
    <s v="COMP SIGHT"/>
    <s v="M"/>
    <d v="2016-07-10T00:00:00"/>
    <m/>
    <x v="4"/>
    <x v="88"/>
    <n v="0"/>
  </r>
  <r>
    <s v="WRIGHT"/>
    <s v="Troy"/>
    <x v="133"/>
    <x v="0"/>
    <s v="COMP SIGHT"/>
    <s v="M"/>
    <d v="2016-08-14T00:00:00"/>
    <m/>
    <x v="4"/>
    <x v="88"/>
    <n v="0"/>
  </r>
  <r>
    <s v="WRIGHT"/>
    <s v="Troy"/>
    <x v="133"/>
    <x v="0"/>
    <s v="COMP SIGHT"/>
    <s v="M"/>
    <d v="2016-10-09T00:00:00"/>
    <m/>
    <x v="4"/>
    <x v="88"/>
    <n v="0"/>
  </r>
  <r>
    <s v="WRIGHT"/>
    <s v="Troy"/>
    <x v="133"/>
    <x v="0"/>
    <s v="COMP SIGHT"/>
    <s v="M"/>
    <d v="2016-10-16T00:00:00"/>
    <m/>
    <x v="4"/>
    <x v="88"/>
    <n v="0"/>
  </r>
  <r>
    <s v="WRIGHT"/>
    <s v="Troy"/>
    <x v="133"/>
    <x v="0"/>
    <s v="COMP SIGHT"/>
    <s v="M"/>
    <d v="2016-10-23T00:00:00"/>
    <m/>
    <x v="4"/>
    <x v="88"/>
    <n v="0"/>
  </r>
  <r>
    <s v="WRIGHT"/>
    <s v="Troy"/>
    <x v="133"/>
    <x v="0"/>
    <s v="COMP SIGHT"/>
    <s v="M"/>
    <d v="2016-10-30T00:00:00"/>
    <m/>
    <x v="4"/>
    <x v="88"/>
    <n v="0"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  <r>
    <m/>
    <m/>
    <x v="134"/>
    <x v="4"/>
    <m/>
    <m/>
    <m/>
    <m/>
    <x v="4"/>
    <x v="15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02">
  <r>
    <s v="ALBERS"/>
    <s v="Josh"/>
    <x v="0"/>
    <x v="0"/>
    <s v="RECURVE"/>
    <s v="M"/>
    <d v="2016-10-16T00:00:00"/>
    <n v="186"/>
    <x v="0"/>
    <x v="0"/>
    <n v="29.413793103448278"/>
    <x v="0"/>
    <x v="0"/>
  </r>
  <r>
    <s v="ALBERS"/>
    <s v="Josh"/>
    <x v="0"/>
    <x v="0"/>
    <s v="RECURVE"/>
    <s v="M"/>
    <d v="2016-08-07T00:00:00"/>
    <n v="174"/>
    <x v="0"/>
    <x v="0"/>
    <n v="29.413793103448278"/>
    <x v="1"/>
    <x v="0"/>
  </r>
  <r>
    <s v="ALBERS"/>
    <s v="Josh"/>
    <x v="0"/>
    <x v="0"/>
    <s v="RECURVE"/>
    <s v="M"/>
    <d v="2016-02-28T00:00:00"/>
    <n v="172"/>
    <x v="0"/>
    <x v="0"/>
    <n v="29.413793103448278"/>
    <x v="2"/>
    <x v="0"/>
  </r>
  <r>
    <s v="ALBERS"/>
    <s v="Josh"/>
    <x v="0"/>
    <x v="0"/>
    <s v="RECURVE"/>
    <s v="M"/>
    <d v="2016-02-21T00:00:00"/>
    <n v="164"/>
    <x v="0"/>
    <x v="0"/>
    <n v="29.413793103448278"/>
    <x v="3"/>
    <x v="0"/>
  </r>
  <r>
    <s v="ALBERS"/>
    <s v="Josh"/>
    <x v="0"/>
    <x v="0"/>
    <s v="RECURVE"/>
    <s v="M"/>
    <d v="2016-06-19T00:00:00"/>
    <n v="157"/>
    <x v="0"/>
    <x v="0"/>
    <n v="29.413793103448278"/>
    <x v="4"/>
    <x v="0"/>
  </r>
  <r>
    <s v="ALBERS"/>
    <s v="Josh"/>
    <x v="0"/>
    <x v="0"/>
    <s v="RECURVE"/>
    <s v="M"/>
    <d v="2016-05-22T00:00:00"/>
    <n v="66"/>
    <x v="1"/>
    <x v="1"/>
    <n v="2.2758620689655173"/>
    <x v="0"/>
    <x v="0"/>
  </r>
  <r>
    <s v="ARGENT"/>
    <s v="Shane"/>
    <x v="1"/>
    <x v="0"/>
    <s v="COMP SIGHT"/>
    <s v="M"/>
    <d v="2016-02-28T00:00:00"/>
    <n v="182"/>
    <x v="0"/>
    <x v="2"/>
    <n v="79.689655172413794"/>
    <x v="0"/>
    <x v="1"/>
  </r>
  <r>
    <s v="ARGENT"/>
    <s v="Shane"/>
    <x v="1"/>
    <x v="0"/>
    <s v="COMP SIGHT"/>
    <s v="M"/>
    <d v="2016-10-16T00:00:00"/>
    <n v="182"/>
    <x v="0"/>
    <x v="2"/>
    <n v="79.689655172413794"/>
    <x v="1"/>
    <x v="1"/>
  </r>
  <r>
    <s v="ARGENT"/>
    <s v="Shane"/>
    <x v="1"/>
    <x v="0"/>
    <s v="COMP SIGHT"/>
    <s v="M"/>
    <d v="2016-10-23T00:00:00"/>
    <n v="178"/>
    <x v="0"/>
    <x v="2"/>
    <n v="79.689655172413794"/>
    <x v="2"/>
    <x v="1"/>
  </r>
  <r>
    <s v="ARGENT"/>
    <s v="Shane"/>
    <x v="1"/>
    <x v="0"/>
    <s v="COMP SIGHT"/>
    <s v="M"/>
    <d v="2016-04-03T00:00:00"/>
    <n v="171"/>
    <x v="0"/>
    <x v="2"/>
    <n v="79.689655172413794"/>
    <x v="3"/>
    <x v="1"/>
  </r>
  <r>
    <s v="ARGENT"/>
    <s v="Shane"/>
    <x v="1"/>
    <x v="0"/>
    <s v="COMP SIGHT"/>
    <s v="M"/>
    <d v="2016-09-18T00:00:00"/>
    <n v="171"/>
    <x v="0"/>
    <x v="2"/>
    <n v="79.689655172413794"/>
    <x v="4"/>
    <x v="1"/>
  </r>
  <r>
    <s v="ARGENT"/>
    <s v="Shane"/>
    <x v="1"/>
    <x v="0"/>
    <s v="COMP SIGHT"/>
    <s v="M"/>
    <d v="2016-01-17T00:00:00"/>
    <n v="169"/>
    <x v="0"/>
    <x v="2"/>
    <n v="79.689655172413794"/>
    <x v="5"/>
    <x v="1"/>
  </r>
  <r>
    <s v="ARGENT"/>
    <s v="Shane"/>
    <x v="1"/>
    <x v="0"/>
    <s v="COMP SIGHT"/>
    <s v="M"/>
    <d v="2016-06-19T00:00:00"/>
    <n v="169"/>
    <x v="0"/>
    <x v="2"/>
    <n v="79.689655172413794"/>
    <x v="6"/>
    <x v="1"/>
  </r>
  <r>
    <s v="ARGENT"/>
    <s v="Shane"/>
    <x v="1"/>
    <x v="0"/>
    <s v="COMP SIGHT"/>
    <s v="M"/>
    <d v="2016-08-07T00:00:00"/>
    <n v="164"/>
    <x v="0"/>
    <x v="2"/>
    <n v="79.689655172413794"/>
    <x v="7"/>
    <x v="1"/>
  </r>
  <r>
    <s v="ARGENT"/>
    <s v="Shane"/>
    <x v="1"/>
    <x v="0"/>
    <s v="COMP SIGHT"/>
    <s v="M"/>
    <d v="2016-03-13T00:00:00"/>
    <n v="161"/>
    <x v="0"/>
    <x v="2"/>
    <n v="79.689655172413794"/>
    <x v="8"/>
    <x v="1"/>
  </r>
  <r>
    <s v="ARGENT"/>
    <s v="Shane"/>
    <x v="1"/>
    <x v="0"/>
    <s v="COMP SIGHT"/>
    <s v="M"/>
    <d v="2016-02-21T00:00:00"/>
    <n v="158"/>
    <x v="0"/>
    <x v="2"/>
    <n v="79.689655172413794"/>
    <x v="9"/>
    <x v="1"/>
  </r>
  <r>
    <s v="ARGENT"/>
    <s v="Shane"/>
    <x v="1"/>
    <x v="0"/>
    <s v="COMP SIGHT"/>
    <s v="M"/>
    <d v="2016-09-11T00:00:00"/>
    <n v="158"/>
    <x v="0"/>
    <x v="2"/>
    <n v="79.689655172413794"/>
    <x v="10"/>
    <x v="1"/>
  </r>
  <r>
    <s v="ARGENT"/>
    <s v="Shane"/>
    <x v="1"/>
    <x v="0"/>
    <s v="COMP SIGHT"/>
    <s v="M"/>
    <d v="2016-07-03T00:00:00"/>
    <n v="155"/>
    <x v="0"/>
    <x v="2"/>
    <n v="79.689655172413794"/>
    <x v="11"/>
    <x v="1"/>
  </r>
  <r>
    <s v="ARGENT"/>
    <s v="Shane"/>
    <x v="1"/>
    <x v="0"/>
    <s v="COMP SIGHT"/>
    <s v="M"/>
    <d v="2016-01-31T00:00:00"/>
    <n v="154"/>
    <x v="0"/>
    <x v="2"/>
    <n v="79.689655172413794"/>
    <x v="12"/>
    <x v="1"/>
  </r>
  <r>
    <s v="ARGENT"/>
    <s v="Shane"/>
    <x v="1"/>
    <x v="0"/>
    <s v="COMP SIGHT"/>
    <s v="M"/>
    <d v="2016-10-09T00:00:00"/>
    <n v="139"/>
    <x v="0"/>
    <x v="2"/>
    <n v="79.689655172413794"/>
    <x v="13"/>
    <x v="1"/>
  </r>
  <r>
    <s v="BAILEY"/>
    <s v="Callum"/>
    <x v="2"/>
    <x v="0"/>
    <s v="COMP SIGHT"/>
    <s v="M"/>
    <d v="2016-02-14T00:00:00"/>
    <n v="84"/>
    <x v="0"/>
    <x v="3"/>
    <n v="2.896551724137931"/>
    <x v="0"/>
    <x v="0"/>
  </r>
  <r>
    <s v="BEAR -- FIX--"/>
    <s v="Polar"/>
    <x v="3"/>
    <x v="0"/>
    <s v="LONG"/>
    <s v="M"/>
    <d v="2016-02-07T00:00:00"/>
    <n v="62"/>
    <x v="0"/>
    <x v="4"/>
    <n v="2.1379310344827585"/>
    <x v="0"/>
    <x v="0"/>
  </r>
  <r>
    <s v="BEAR -- FIX--"/>
    <s v="Polar"/>
    <x v="3"/>
    <x v="0"/>
    <s v="LONG"/>
    <s v="M"/>
    <d v="2016-06-05T00:00:00"/>
    <n v="123"/>
    <x v="2"/>
    <x v="5"/>
    <n v="20.172413793103448"/>
    <x v="0"/>
    <x v="0"/>
  </r>
  <r>
    <s v="BEAR -- FIX--"/>
    <s v="Polar"/>
    <x v="3"/>
    <x v="0"/>
    <s v="LONG"/>
    <s v="M"/>
    <d v="2016-05-22T00:00:00"/>
    <n v="112"/>
    <x v="2"/>
    <x v="5"/>
    <n v="20.172413793103448"/>
    <x v="1"/>
    <x v="0"/>
  </r>
  <r>
    <s v="BEAR -- FIX--"/>
    <s v="Polar"/>
    <x v="3"/>
    <x v="0"/>
    <s v="LONG"/>
    <s v="M"/>
    <d v="2016-05-15T00:00:00"/>
    <n v="102"/>
    <x v="2"/>
    <x v="5"/>
    <n v="20.172413793103448"/>
    <x v="2"/>
    <x v="0"/>
  </r>
  <r>
    <s v="BEAR -- FIX--"/>
    <s v="Polar"/>
    <x v="3"/>
    <x v="0"/>
    <s v="LONG"/>
    <s v="M"/>
    <d v="2016-02-28T00:00:00"/>
    <n v="73"/>
    <x v="2"/>
    <x v="5"/>
    <n v="20.172413793103448"/>
    <x v="3"/>
    <x v="0"/>
  </r>
  <r>
    <s v="BEAR -- FIX--"/>
    <s v="Polar"/>
    <x v="3"/>
    <x v="0"/>
    <s v="LONG"/>
    <s v="M"/>
    <d v="2016-05-29T00:00:00"/>
    <n v="69"/>
    <x v="2"/>
    <x v="5"/>
    <n v="20.172413793103448"/>
    <x v="4"/>
    <x v="0"/>
  </r>
  <r>
    <s v="BEAR -- FIX--"/>
    <s v="Polar"/>
    <x v="3"/>
    <x v="0"/>
    <s v="LONG"/>
    <s v="M"/>
    <d v="2016-06-19T00:00:00"/>
    <n v="68"/>
    <x v="2"/>
    <x v="5"/>
    <n v="20.172413793103448"/>
    <x v="5"/>
    <x v="0"/>
  </r>
  <r>
    <s v="BEAR -- FIX--"/>
    <s v="Polar"/>
    <x v="3"/>
    <x v="0"/>
    <s v="LONG"/>
    <s v="M"/>
    <d v="2016-04-17T00:00:00"/>
    <n v="38"/>
    <x v="2"/>
    <x v="5"/>
    <n v="20.172413793103448"/>
    <x v="6"/>
    <x v="0"/>
  </r>
  <r>
    <s v="BEAR -- FIX--"/>
    <s v="Renee"/>
    <x v="4"/>
    <x v="0"/>
    <s v="BARE"/>
    <s v="F"/>
    <d v="2016-05-22T00:00:00"/>
    <n v="92"/>
    <x v="3"/>
    <x v="6"/>
    <n v="8.8275862068965516"/>
    <x v="0"/>
    <x v="0"/>
  </r>
  <r>
    <s v="BEAR -- FIX--"/>
    <s v="Renee"/>
    <x v="4"/>
    <x v="0"/>
    <s v="BARE"/>
    <s v="F"/>
    <d v="2016-02-28T00:00:00"/>
    <n v="84"/>
    <x v="3"/>
    <x v="6"/>
    <n v="8.8275862068965516"/>
    <x v="1"/>
    <x v="0"/>
  </r>
  <r>
    <s v="BEAR -- FIX--"/>
    <s v="Renee"/>
    <x v="4"/>
    <x v="0"/>
    <s v="BARE"/>
    <s v="F"/>
    <d v="2016-05-15T00:00:00"/>
    <n v="44"/>
    <x v="3"/>
    <x v="6"/>
    <n v="8.8275862068965516"/>
    <x v="2"/>
    <x v="0"/>
  </r>
  <r>
    <s v="BEAR -- FIX--"/>
    <s v="Renee"/>
    <x v="4"/>
    <x v="0"/>
    <s v="BARE"/>
    <s v="F"/>
    <d v="2016-04-17T00:00:00"/>
    <n v="36"/>
    <x v="3"/>
    <x v="6"/>
    <n v="8.8275862068965516"/>
    <x v="3"/>
    <x v="0"/>
  </r>
  <r>
    <s v="BEROS"/>
    <s v="Adam"/>
    <x v="5"/>
    <x v="0"/>
    <s v="COMP SIGHT"/>
    <s v="M"/>
    <d v="2016-09-11T00:00:00"/>
    <n v="89"/>
    <x v="0"/>
    <x v="7"/>
    <n v="3.0689655172413794"/>
    <x v="0"/>
    <x v="0"/>
  </r>
  <r>
    <s v="BLAKE"/>
    <s v="Matt"/>
    <x v="6"/>
    <x v="0"/>
    <s v="COMP SIGHT"/>
    <s v="M"/>
    <d v="2016-04-03T00:00:00"/>
    <n v="170"/>
    <x v="0"/>
    <x v="8"/>
    <n v="15.689655172413794"/>
    <x v="0"/>
    <x v="0"/>
  </r>
  <r>
    <s v="BLAKE"/>
    <s v="Matt"/>
    <x v="6"/>
    <x v="0"/>
    <s v="COMP SIGHT"/>
    <s v="M"/>
    <d v="2016-03-20T00:00:00"/>
    <n v="167"/>
    <x v="0"/>
    <x v="8"/>
    <n v="15.689655172413794"/>
    <x v="1"/>
    <x v="0"/>
  </r>
  <r>
    <s v="BLAKE"/>
    <s v="Matt"/>
    <x v="6"/>
    <x v="0"/>
    <s v="COMP SIGHT"/>
    <s v="M"/>
    <d v="2016-03-13T00:00:00"/>
    <n v="118"/>
    <x v="0"/>
    <x v="8"/>
    <n v="15.689655172413794"/>
    <x v="2"/>
    <x v="0"/>
  </r>
  <r>
    <s v="BOYCE-BACON"/>
    <s v="Emma"/>
    <x v="7"/>
    <x v="0"/>
    <s v="COMP SIGHT"/>
    <s v="F"/>
    <d v="2016-06-05T00:00:00"/>
    <n v="177"/>
    <x v="0"/>
    <x v="9"/>
    <n v="6.1034482758620694"/>
    <x v="0"/>
    <x v="0"/>
  </r>
  <r>
    <s v="BOYCE-BACON"/>
    <s v="Emma"/>
    <x v="7"/>
    <x v="0"/>
    <s v="COMP SIGHT"/>
    <s v="F"/>
    <d v="2016-01-17T00:00:00"/>
    <n v="28"/>
    <x v="1"/>
    <x v="10"/>
    <n v="0.96551724137931039"/>
    <x v="0"/>
    <x v="0"/>
  </r>
  <r>
    <s v="BROADWAY"/>
    <s v="Jess"/>
    <x v="8"/>
    <x v="1"/>
    <s v="RECURVE"/>
    <s v="F"/>
    <d v="2016-04-17T00:00:00"/>
    <n v="46"/>
    <x v="1"/>
    <x v="11"/>
    <n v="1.5862068965517242"/>
    <x v="0"/>
    <x v="0"/>
  </r>
  <r>
    <s v="BURRELL"/>
    <s v="Brett"/>
    <x v="9"/>
    <x v="0"/>
    <s v="COMP SIGHT"/>
    <s v="M"/>
    <d v="2016-02-14T00:00:00"/>
    <n v="193"/>
    <x v="0"/>
    <x v="12"/>
    <n v="112.37931034482759"/>
    <x v="0"/>
    <x v="1"/>
  </r>
  <r>
    <s v="BURRELL"/>
    <s v="Brett"/>
    <x v="9"/>
    <x v="0"/>
    <s v="COMP SIGHT"/>
    <s v="M"/>
    <d v="2016-10-09T00:00:00"/>
    <n v="192"/>
    <x v="0"/>
    <x v="12"/>
    <n v="112.37931034482759"/>
    <x v="1"/>
    <x v="1"/>
  </r>
  <r>
    <s v="BURRELL"/>
    <s v="Brett"/>
    <x v="9"/>
    <x v="0"/>
    <s v="COMP SIGHT"/>
    <s v="M"/>
    <d v="2016-08-07T00:00:00"/>
    <n v="188"/>
    <x v="0"/>
    <x v="12"/>
    <n v="112.37931034482759"/>
    <x v="2"/>
    <x v="1"/>
  </r>
  <r>
    <s v="BURRELL"/>
    <s v="Brett"/>
    <x v="9"/>
    <x v="0"/>
    <s v="COMP SIGHT"/>
    <s v="M"/>
    <d v="2016-10-30T00:00:00"/>
    <n v="187"/>
    <x v="0"/>
    <x v="12"/>
    <n v="112.37931034482759"/>
    <x v="3"/>
    <x v="1"/>
  </r>
  <r>
    <s v="BURRELL"/>
    <s v="Brett"/>
    <x v="9"/>
    <x v="0"/>
    <s v="COMP SIGHT"/>
    <s v="M"/>
    <d v="2016-05-29T00:00:00"/>
    <n v="185"/>
    <x v="0"/>
    <x v="12"/>
    <n v="112.37931034482759"/>
    <x v="4"/>
    <x v="1"/>
  </r>
  <r>
    <s v="BURRELL"/>
    <s v="Brett"/>
    <x v="9"/>
    <x v="0"/>
    <s v="COMP SIGHT"/>
    <s v="M"/>
    <d v="2016-02-07T00:00:00"/>
    <n v="184"/>
    <x v="0"/>
    <x v="12"/>
    <n v="112.37931034482759"/>
    <x v="5"/>
    <x v="1"/>
  </r>
  <r>
    <s v="BURRELL"/>
    <s v="Brett"/>
    <x v="9"/>
    <x v="0"/>
    <s v="COMP SIGHT"/>
    <s v="M"/>
    <d v="2016-01-17T00:00:00"/>
    <n v="183"/>
    <x v="0"/>
    <x v="12"/>
    <n v="112.37931034482759"/>
    <x v="6"/>
    <x v="1"/>
  </r>
  <r>
    <s v="BURRELL"/>
    <s v="Brett"/>
    <x v="9"/>
    <x v="0"/>
    <s v="COMP SIGHT"/>
    <s v="M"/>
    <d v="2016-09-04T00:00:00"/>
    <n v="183"/>
    <x v="0"/>
    <x v="12"/>
    <n v="112.37931034482759"/>
    <x v="7"/>
    <x v="1"/>
  </r>
  <r>
    <s v="BURRELL"/>
    <s v="Brett"/>
    <x v="9"/>
    <x v="0"/>
    <s v="COMP SIGHT"/>
    <s v="M"/>
    <d v="2016-02-21T00:00:00"/>
    <n v="182"/>
    <x v="0"/>
    <x v="12"/>
    <n v="112.37931034482759"/>
    <x v="8"/>
    <x v="1"/>
  </r>
  <r>
    <s v="BURRELL"/>
    <s v="Brett"/>
    <x v="9"/>
    <x v="0"/>
    <s v="COMP SIGHT"/>
    <s v="M"/>
    <d v="2016-10-16T00:00:00"/>
    <n v="181"/>
    <x v="0"/>
    <x v="12"/>
    <n v="112.37931034482759"/>
    <x v="9"/>
    <x v="1"/>
  </r>
  <r>
    <s v="BURRELL"/>
    <s v="Brett"/>
    <x v="9"/>
    <x v="0"/>
    <s v="COMP SIGHT"/>
    <s v="M"/>
    <d v="2016-03-06T00:00:00"/>
    <n v="180"/>
    <x v="0"/>
    <x v="12"/>
    <n v="112.37931034482759"/>
    <x v="10"/>
    <x v="1"/>
  </r>
  <r>
    <s v="BURRELL"/>
    <s v="Brett"/>
    <x v="9"/>
    <x v="0"/>
    <s v="COMP SIGHT"/>
    <s v="M"/>
    <d v="2016-02-28T00:00:00"/>
    <n v="179"/>
    <x v="0"/>
    <x v="12"/>
    <n v="112.37931034482759"/>
    <x v="11"/>
    <x v="1"/>
  </r>
  <r>
    <s v="BURRELL"/>
    <s v="Brett"/>
    <x v="9"/>
    <x v="0"/>
    <s v="COMP SIGHT"/>
    <s v="M"/>
    <d v="2016-08-14T00:00:00"/>
    <n v="179"/>
    <x v="0"/>
    <x v="12"/>
    <n v="112.37931034482759"/>
    <x v="12"/>
    <x v="1"/>
  </r>
  <r>
    <s v="BURRELL"/>
    <s v="Brett"/>
    <x v="9"/>
    <x v="0"/>
    <s v="COMP SIGHT"/>
    <s v="M"/>
    <d v="2016-09-18T00:00:00"/>
    <n v="179"/>
    <x v="0"/>
    <x v="12"/>
    <n v="112.37931034482759"/>
    <x v="13"/>
    <x v="1"/>
  </r>
  <r>
    <s v="BURRELL"/>
    <s v="Brett"/>
    <x v="9"/>
    <x v="0"/>
    <s v="COMP SIGHT"/>
    <s v="M"/>
    <d v="2016-09-11T00:00:00"/>
    <n v="178"/>
    <x v="0"/>
    <x v="12"/>
    <n v="112.37931034482759"/>
    <x v="14"/>
    <x v="1"/>
  </r>
  <r>
    <s v="BURRELL"/>
    <s v="Brett"/>
    <x v="9"/>
    <x v="0"/>
    <s v="COMP SIGHT"/>
    <s v="M"/>
    <d v="2016-10-02T00:00:00"/>
    <n v="172"/>
    <x v="0"/>
    <x v="12"/>
    <n v="112.37931034482759"/>
    <x v="15"/>
    <x v="1"/>
  </r>
  <r>
    <s v="BURRELL"/>
    <s v="Brett"/>
    <x v="9"/>
    <x v="0"/>
    <s v="COMP SIGHT"/>
    <s v="M"/>
    <d v="2016-01-31T00:00:00"/>
    <n v="167"/>
    <x v="0"/>
    <x v="12"/>
    <n v="112.37931034482759"/>
    <x v="16"/>
    <x v="1"/>
  </r>
  <r>
    <s v="BURRELL"/>
    <s v="Brett"/>
    <x v="9"/>
    <x v="0"/>
    <s v="COMP SIGHT"/>
    <s v="M"/>
    <d v="2016-03-13T00:00:00"/>
    <n v="167"/>
    <x v="0"/>
    <x v="12"/>
    <n v="112.37931034482759"/>
    <x v="17"/>
    <x v="1"/>
  </r>
  <r>
    <s v="BURRELL"/>
    <s v="Emily"/>
    <x v="10"/>
    <x v="1"/>
    <s v="COMP SIGHT"/>
    <s v="F"/>
    <d v="2016-02-07T00:00:00"/>
    <n v="69"/>
    <x v="0"/>
    <x v="13"/>
    <n v="6.6896551724137927"/>
    <x v="0"/>
    <x v="0"/>
  </r>
  <r>
    <s v="BURRELL"/>
    <s v="Emily"/>
    <x v="10"/>
    <x v="1"/>
    <s v="COMP SIGHT"/>
    <s v="F"/>
    <d v="2016-10-09T00:00:00"/>
    <n v="69"/>
    <x v="0"/>
    <x v="13"/>
    <n v="6.6896551724137927"/>
    <x v="1"/>
    <x v="0"/>
  </r>
  <r>
    <s v="BURRELL"/>
    <s v="Emily"/>
    <x v="10"/>
    <x v="1"/>
    <s v="COMP SIGHT"/>
    <s v="F"/>
    <d v="2016-10-30T00:00:00"/>
    <n v="56"/>
    <x v="0"/>
    <x v="13"/>
    <n v="6.6896551724137927"/>
    <x v="2"/>
    <x v="0"/>
  </r>
  <r>
    <s v="BURRELL"/>
    <s v="Jasmin"/>
    <x v="11"/>
    <x v="1"/>
    <s v="RECURVE"/>
    <s v="F"/>
    <d v="2016-10-16T00:00:00"/>
    <n v="84"/>
    <x v="1"/>
    <x v="14"/>
    <n v="19.172413793103448"/>
    <x v="0"/>
    <x v="1"/>
  </r>
  <r>
    <s v="BURRELL"/>
    <s v="Jasmin"/>
    <x v="11"/>
    <x v="1"/>
    <s v="RECURVE"/>
    <s v="F"/>
    <d v="2016-02-21T00:00:00"/>
    <n v="74"/>
    <x v="1"/>
    <x v="14"/>
    <n v="19.172413793103448"/>
    <x v="1"/>
    <x v="1"/>
  </r>
  <r>
    <s v="BURRELL"/>
    <s v="Jasmin"/>
    <x v="11"/>
    <x v="1"/>
    <s v="RECURVE"/>
    <s v="F"/>
    <d v="2016-10-30T00:00:00"/>
    <n v="70"/>
    <x v="1"/>
    <x v="14"/>
    <n v="19.172413793103448"/>
    <x v="2"/>
    <x v="1"/>
  </r>
  <r>
    <s v="BURRELL"/>
    <s v="Jasmin"/>
    <x v="11"/>
    <x v="1"/>
    <s v="RECURVE"/>
    <s v="F"/>
    <d v="2016-02-07T00:00:00"/>
    <n v="67"/>
    <x v="1"/>
    <x v="14"/>
    <n v="19.172413793103448"/>
    <x v="3"/>
    <x v="1"/>
  </r>
  <r>
    <s v="BURRELL"/>
    <s v="Jasmin"/>
    <x v="11"/>
    <x v="1"/>
    <s v="RECURVE"/>
    <s v="F"/>
    <d v="2016-08-07T00:00:00"/>
    <n v="61"/>
    <x v="1"/>
    <x v="14"/>
    <n v="19.172413793103448"/>
    <x v="4"/>
    <x v="1"/>
  </r>
  <r>
    <s v="BURRELL"/>
    <s v="Jasmin"/>
    <x v="11"/>
    <x v="1"/>
    <s v="RECURVE"/>
    <s v="F"/>
    <d v="2016-01-31T00:00:00"/>
    <n v="57"/>
    <x v="1"/>
    <x v="14"/>
    <n v="19.172413793103448"/>
    <x v="5"/>
    <x v="1"/>
  </r>
  <r>
    <s v="BURRELL"/>
    <s v="Jasmin"/>
    <x v="11"/>
    <x v="1"/>
    <s v="RECURVE"/>
    <s v="F"/>
    <d v="2016-05-29T00:00:00"/>
    <n v="51"/>
    <x v="1"/>
    <x v="14"/>
    <n v="19.172413793103448"/>
    <x v="6"/>
    <x v="1"/>
  </r>
  <r>
    <s v="BURRELL"/>
    <s v="Jasmin"/>
    <x v="11"/>
    <x v="1"/>
    <s v="RECURVE"/>
    <s v="F"/>
    <d v="2016-09-11T00:00:00"/>
    <n v="49"/>
    <x v="1"/>
    <x v="14"/>
    <n v="19.172413793103448"/>
    <x v="7"/>
    <x v="1"/>
  </r>
  <r>
    <s v="BURRELL"/>
    <s v="Jasmin"/>
    <x v="11"/>
    <x v="1"/>
    <s v="RECURVE"/>
    <s v="F"/>
    <d v="2016-03-06T00:00:00"/>
    <n v="43"/>
    <x v="1"/>
    <x v="14"/>
    <n v="19.172413793103448"/>
    <x v="8"/>
    <x v="1"/>
  </r>
  <r>
    <s v="CONNOR"/>
    <s v="Cameron"/>
    <x v="12"/>
    <x v="1"/>
    <s v="COMP SIGHT"/>
    <s v="M"/>
    <d v="2016-02-21T00:00:00"/>
    <n v="161"/>
    <x v="0"/>
    <x v="15"/>
    <n v="23"/>
    <x v="0"/>
    <x v="0"/>
  </r>
  <r>
    <s v="CONNOR"/>
    <s v="Cameron"/>
    <x v="12"/>
    <x v="1"/>
    <s v="COMP SIGHT"/>
    <s v="M"/>
    <d v="2016-09-04T00:00:00"/>
    <n v="137"/>
    <x v="0"/>
    <x v="15"/>
    <n v="23"/>
    <x v="1"/>
    <x v="0"/>
  </r>
  <r>
    <s v="CONNOR"/>
    <s v="Cameron"/>
    <x v="12"/>
    <x v="1"/>
    <s v="COMP SIGHT"/>
    <s v="M"/>
    <d v="2016-04-03T00:00:00"/>
    <n v="135"/>
    <x v="0"/>
    <x v="15"/>
    <n v="23"/>
    <x v="2"/>
    <x v="0"/>
  </r>
  <r>
    <s v="CONNOR"/>
    <s v="Cameron"/>
    <x v="12"/>
    <x v="1"/>
    <s v="COMP SIGHT"/>
    <s v="M"/>
    <d v="2016-04-17T00:00:00"/>
    <n v="135"/>
    <x v="0"/>
    <x v="15"/>
    <n v="23"/>
    <x v="3"/>
    <x v="0"/>
  </r>
  <r>
    <s v="CONNOR"/>
    <s v="Cameron"/>
    <x v="12"/>
    <x v="1"/>
    <s v="COMP SIGHT"/>
    <s v="M"/>
    <d v="2016-10-02T00:00:00"/>
    <n v="99"/>
    <x v="0"/>
    <x v="15"/>
    <n v="23"/>
    <x v="4"/>
    <x v="0"/>
  </r>
  <r>
    <s v="CONNOR"/>
    <s v="Daniel"/>
    <x v="13"/>
    <x v="2"/>
    <s v="COMP SIGHT"/>
    <s v="M"/>
    <d v="2016-09-04T00:00:00"/>
    <n v="28"/>
    <x v="0"/>
    <x v="10"/>
    <n v="0.96551724137931039"/>
    <x v="0"/>
    <x v="0"/>
  </r>
  <r>
    <s v="CONNOR"/>
    <s v="Dylan"/>
    <x v="14"/>
    <x v="3"/>
    <s v="COMP SIGHT"/>
    <s v="M"/>
    <d v="2016-09-04T00:00:00"/>
    <n v="190"/>
    <x v="0"/>
    <x v="16"/>
    <n v="55.896551724137929"/>
    <x v="0"/>
    <x v="1"/>
  </r>
  <r>
    <s v="CONNOR"/>
    <s v="Dylan"/>
    <x v="14"/>
    <x v="3"/>
    <s v="COMP SIGHT"/>
    <s v="M"/>
    <d v="2016-07-10T00:00:00"/>
    <n v="183"/>
    <x v="0"/>
    <x v="16"/>
    <n v="55.896551724137929"/>
    <x v="1"/>
    <x v="1"/>
  </r>
  <r>
    <s v="CONNOR"/>
    <s v="Dylan"/>
    <x v="14"/>
    <x v="3"/>
    <s v="COMP SIGHT"/>
    <s v="M"/>
    <d v="2016-09-18T00:00:00"/>
    <n v="183"/>
    <x v="0"/>
    <x v="16"/>
    <n v="55.896551724137929"/>
    <x v="2"/>
    <x v="1"/>
  </r>
  <r>
    <s v="CONNOR"/>
    <s v="Dylan"/>
    <x v="14"/>
    <x v="3"/>
    <s v="COMP SIGHT"/>
    <s v="M"/>
    <d v="2016-10-02T00:00:00"/>
    <n v="170"/>
    <x v="0"/>
    <x v="16"/>
    <n v="55.896551724137929"/>
    <x v="3"/>
    <x v="1"/>
  </r>
  <r>
    <s v="CONNOR"/>
    <s v="Dylan"/>
    <x v="14"/>
    <x v="3"/>
    <s v="COMP SIGHT"/>
    <s v="M"/>
    <d v="2016-02-21T00:00:00"/>
    <n v="165"/>
    <x v="0"/>
    <x v="16"/>
    <n v="55.896551724137929"/>
    <x v="4"/>
    <x v="1"/>
  </r>
  <r>
    <s v="CONNOR"/>
    <s v="Dylan"/>
    <x v="14"/>
    <x v="3"/>
    <s v="COMP SIGHT"/>
    <s v="M"/>
    <d v="2016-05-29T00:00:00"/>
    <n v="164"/>
    <x v="0"/>
    <x v="16"/>
    <n v="55.896551724137929"/>
    <x v="5"/>
    <x v="1"/>
  </r>
  <r>
    <s v="CONNOR"/>
    <s v="Dylan"/>
    <x v="14"/>
    <x v="3"/>
    <s v="COMP SIGHT"/>
    <s v="M"/>
    <d v="2016-10-30T00:00:00"/>
    <n v="160"/>
    <x v="0"/>
    <x v="16"/>
    <n v="55.896551724137929"/>
    <x v="6"/>
    <x v="1"/>
  </r>
  <r>
    <s v="CONNOR"/>
    <s v="Dylan"/>
    <x v="14"/>
    <x v="3"/>
    <s v="COMP SIGHT"/>
    <s v="M"/>
    <d v="2016-04-03T00:00:00"/>
    <n v="151"/>
    <x v="0"/>
    <x v="16"/>
    <n v="55.896551724137929"/>
    <x v="7"/>
    <x v="1"/>
  </r>
  <r>
    <s v="CONNOR"/>
    <s v="Dylan"/>
    <x v="14"/>
    <x v="3"/>
    <s v="COMP SIGHT"/>
    <s v="M"/>
    <d v="2016-04-17T00:00:00"/>
    <n v="148"/>
    <x v="0"/>
    <x v="16"/>
    <n v="55.896551724137929"/>
    <x v="8"/>
    <x v="1"/>
  </r>
  <r>
    <s v="CONNOR"/>
    <s v="Dylan"/>
    <x v="14"/>
    <x v="3"/>
    <s v="COMP SIGHT"/>
    <s v="M"/>
    <d v="2016-02-07T00:00:00"/>
    <n v="107"/>
    <x v="0"/>
    <x v="16"/>
    <n v="55.896551724137929"/>
    <x v="9"/>
    <x v="1"/>
  </r>
  <r>
    <s v="CONNOR"/>
    <s v="Fitta"/>
    <x v="15"/>
    <x v="0"/>
    <s v="COMP SIGHT"/>
    <s v="M"/>
    <d v="2016-03-06T00:00:00"/>
    <n v="200"/>
    <x v="0"/>
    <x v="17"/>
    <n v="146"/>
    <x v="0"/>
    <x v="1"/>
  </r>
  <r>
    <s v="CONNOR"/>
    <s v="Fitta"/>
    <x v="15"/>
    <x v="0"/>
    <s v="COMP SIGHT"/>
    <s v="M"/>
    <d v="2016-10-09T00:00:00"/>
    <n v="200"/>
    <x v="0"/>
    <x v="17"/>
    <n v="146"/>
    <x v="1"/>
    <x v="1"/>
  </r>
  <r>
    <s v="CONNOR"/>
    <s v="Fitta"/>
    <x v="15"/>
    <x v="0"/>
    <s v="COMP SIGHT"/>
    <s v="M"/>
    <d v="2016-10-02T00:00:00"/>
    <n v="198"/>
    <x v="0"/>
    <x v="17"/>
    <n v="146"/>
    <x v="2"/>
    <x v="1"/>
  </r>
  <r>
    <s v="CONNOR"/>
    <s v="Fitta"/>
    <x v="15"/>
    <x v="0"/>
    <s v="COMP SIGHT"/>
    <s v="M"/>
    <d v="2016-01-17T00:00:00"/>
    <n v="196"/>
    <x v="0"/>
    <x v="17"/>
    <n v="146"/>
    <x v="3"/>
    <x v="1"/>
  </r>
  <r>
    <s v="CONNOR"/>
    <s v="Fitta"/>
    <x v="15"/>
    <x v="0"/>
    <s v="COMP SIGHT"/>
    <s v="M"/>
    <d v="2016-02-21T00:00:00"/>
    <n v="196"/>
    <x v="0"/>
    <x v="17"/>
    <n v="146"/>
    <x v="4"/>
    <x v="1"/>
  </r>
  <r>
    <s v="CONNOR"/>
    <s v="Fitta"/>
    <x v="15"/>
    <x v="0"/>
    <s v="COMP SIGHT"/>
    <s v="M"/>
    <d v="2016-03-13T00:00:00"/>
    <n v="196"/>
    <x v="0"/>
    <x v="17"/>
    <n v="146"/>
    <x v="5"/>
    <x v="1"/>
  </r>
  <r>
    <s v="CONNOR"/>
    <s v="Fitta"/>
    <x v="15"/>
    <x v="0"/>
    <s v="COMP SIGHT"/>
    <s v="M"/>
    <d v="2016-09-11T00:00:00"/>
    <n v="196"/>
    <x v="0"/>
    <x v="17"/>
    <n v="146"/>
    <x v="6"/>
    <x v="1"/>
  </r>
  <r>
    <s v="CONNOR"/>
    <s v="Fitta"/>
    <x v="15"/>
    <x v="0"/>
    <s v="COMP SIGHT"/>
    <s v="M"/>
    <d v="2016-10-30T00:00:00"/>
    <n v="196"/>
    <x v="0"/>
    <x v="17"/>
    <n v="146"/>
    <x v="7"/>
    <x v="1"/>
  </r>
  <r>
    <s v="CONNOR"/>
    <s v="Fitta"/>
    <x v="15"/>
    <x v="0"/>
    <s v="COMP SIGHT"/>
    <s v="M"/>
    <d v="2016-02-07T00:00:00"/>
    <n v="194"/>
    <x v="0"/>
    <x v="17"/>
    <n v="146"/>
    <x v="8"/>
    <x v="1"/>
  </r>
  <r>
    <s v="CONNOR"/>
    <s v="Fitta"/>
    <x v="15"/>
    <x v="0"/>
    <s v="COMP SIGHT"/>
    <s v="M"/>
    <d v="2016-04-03T00:00:00"/>
    <n v="194"/>
    <x v="0"/>
    <x v="17"/>
    <n v="146"/>
    <x v="9"/>
    <x v="1"/>
  </r>
  <r>
    <s v="CONNOR"/>
    <s v="Fitta"/>
    <x v="15"/>
    <x v="0"/>
    <s v="COMP SIGHT"/>
    <s v="M"/>
    <d v="2016-04-17T00:00:00"/>
    <n v="194"/>
    <x v="0"/>
    <x v="17"/>
    <n v="146"/>
    <x v="10"/>
    <x v="1"/>
  </r>
  <r>
    <s v="CONNOR"/>
    <s v="Fitta"/>
    <x v="15"/>
    <x v="0"/>
    <s v="COMP SIGHT"/>
    <s v="M"/>
    <d v="2016-09-04T00:00:00"/>
    <n v="194"/>
    <x v="0"/>
    <x v="17"/>
    <n v="146"/>
    <x v="11"/>
    <x v="1"/>
  </r>
  <r>
    <s v="CONNOR"/>
    <s v="Fitta"/>
    <x v="15"/>
    <x v="0"/>
    <s v="COMP SIGHT"/>
    <s v="M"/>
    <d v="2016-02-28T00:00:00"/>
    <n v="192"/>
    <x v="0"/>
    <x v="17"/>
    <n v="146"/>
    <x v="12"/>
    <x v="1"/>
  </r>
  <r>
    <s v="CONNOR"/>
    <s v="Fitta"/>
    <x v="15"/>
    <x v="0"/>
    <s v="COMP SIGHT"/>
    <s v="M"/>
    <d v="2016-10-23T00:00:00"/>
    <n v="192"/>
    <x v="0"/>
    <x v="17"/>
    <n v="146"/>
    <x v="13"/>
    <x v="1"/>
  </r>
  <r>
    <s v="CONNOR"/>
    <s v="Fitta"/>
    <x v="15"/>
    <x v="0"/>
    <s v="COMP SIGHT"/>
    <s v="M"/>
    <d v="2016-09-18T00:00:00"/>
    <n v="191"/>
    <x v="0"/>
    <x v="17"/>
    <n v="146"/>
    <x v="14"/>
    <x v="1"/>
  </r>
  <r>
    <s v="CONNOR"/>
    <s v="Fitta"/>
    <x v="15"/>
    <x v="0"/>
    <s v="COMP SIGHT"/>
    <s v="M"/>
    <d v="2016-05-29T00:00:00"/>
    <n v="190"/>
    <x v="0"/>
    <x v="17"/>
    <n v="146"/>
    <x v="15"/>
    <x v="1"/>
  </r>
  <r>
    <s v="CONNOR"/>
    <s v="Fitta"/>
    <x v="15"/>
    <x v="0"/>
    <s v="COMP SIGHT"/>
    <s v="M"/>
    <d v="2016-06-05T00:00:00"/>
    <n v="189"/>
    <x v="0"/>
    <x v="17"/>
    <n v="146"/>
    <x v="16"/>
    <x v="1"/>
  </r>
  <r>
    <s v="CONNOR"/>
    <s v="Fitta"/>
    <x v="15"/>
    <x v="0"/>
    <s v="COMP SIGHT"/>
    <s v="M"/>
    <d v="2016-08-07T00:00:00"/>
    <n v="188"/>
    <x v="0"/>
    <x v="17"/>
    <n v="146"/>
    <x v="17"/>
    <x v="1"/>
  </r>
  <r>
    <s v="CONNOR"/>
    <s v="Fitta"/>
    <x v="15"/>
    <x v="0"/>
    <s v="COMP SIGHT"/>
    <s v="M"/>
    <d v="2016-08-28T00:00:00"/>
    <n v="188"/>
    <x v="0"/>
    <x v="17"/>
    <n v="146"/>
    <x v="18"/>
    <x v="1"/>
  </r>
  <r>
    <s v="CONNOR"/>
    <s v="Fitta"/>
    <x v="15"/>
    <x v="0"/>
    <s v="COMP SIGHT"/>
    <s v="M"/>
    <d v="2016-10-16T00:00:00"/>
    <n v="188"/>
    <x v="0"/>
    <x v="17"/>
    <n v="146"/>
    <x v="19"/>
    <x v="1"/>
  </r>
  <r>
    <s v="CONNOR"/>
    <s v="Fitta"/>
    <x v="15"/>
    <x v="0"/>
    <s v="COMP SIGHT"/>
    <s v="M"/>
    <d v="2016-01-31T00:00:00"/>
    <n v="182"/>
    <x v="0"/>
    <x v="17"/>
    <n v="146"/>
    <x v="20"/>
    <x v="1"/>
  </r>
  <r>
    <s v="CONNOR"/>
    <s v="Fitta"/>
    <x v="15"/>
    <x v="0"/>
    <s v="COMP SIGHT"/>
    <s v="M"/>
    <d v="2016-07-10T00:00:00"/>
    <n v="180"/>
    <x v="0"/>
    <x v="17"/>
    <n v="146"/>
    <x v="21"/>
    <x v="1"/>
  </r>
  <r>
    <s v="COOK"/>
    <s v="Thomas"/>
    <x v="16"/>
    <x v="0"/>
    <s v="COMP SIGHT"/>
    <s v="M"/>
    <d v="2016-02-28T00:00:00"/>
    <n v="143"/>
    <x v="0"/>
    <x v="18"/>
    <n v="9.3793103448275854"/>
    <x v="0"/>
    <x v="0"/>
  </r>
  <r>
    <s v="COOK"/>
    <s v="Thomas"/>
    <x v="16"/>
    <x v="0"/>
    <s v="COMP SIGHT"/>
    <s v="M"/>
    <d v="2016-02-07T00:00:00"/>
    <n v="129"/>
    <x v="0"/>
    <x v="18"/>
    <n v="9.3793103448275854"/>
    <x v="1"/>
    <x v="0"/>
  </r>
  <r>
    <s v="COOLING"/>
    <s v="Damon"/>
    <x v="17"/>
    <x v="1"/>
    <s v="COMP SIGHT"/>
    <s v="M"/>
    <d v="2016-02-28T00:00:00"/>
    <n v="110"/>
    <x v="0"/>
    <x v="19"/>
    <n v="3.7931034482758621"/>
    <x v="0"/>
    <x v="0"/>
  </r>
  <r>
    <s v="CORDINA"/>
    <s v="Patrick"/>
    <x v="18"/>
    <x v="3"/>
    <s v="BARE"/>
    <s v="M"/>
    <d v="2016-06-05T00:00:00"/>
    <n v="106"/>
    <x v="1"/>
    <x v="20"/>
    <n v="10.241379310344827"/>
    <x v="0"/>
    <x v="0"/>
  </r>
  <r>
    <s v="CORDINA"/>
    <s v="Patrick"/>
    <x v="18"/>
    <x v="3"/>
    <s v="BARE"/>
    <s v="M"/>
    <d v="2016-05-22T00:00:00"/>
    <n v="71"/>
    <x v="1"/>
    <x v="20"/>
    <n v="10.241379310344827"/>
    <x v="1"/>
    <x v="0"/>
  </r>
  <r>
    <s v="CORDINA"/>
    <s v="Patrick"/>
    <x v="18"/>
    <x v="3"/>
    <s v="BARE"/>
    <s v="M"/>
    <d v="2016-06-19T00:00:00"/>
    <n v="67"/>
    <x v="1"/>
    <x v="20"/>
    <n v="10.241379310344827"/>
    <x v="2"/>
    <x v="0"/>
  </r>
  <r>
    <s v="CORDINA"/>
    <s v="Patrick"/>
    <x v="18"/>
    <x v="3"/>
    <s v="BARE"/>
    <s v="M"/>
    <d v="2016-09-04T00:00:00"/>
    <n v="53"/>
    <x v="1"/>
    <x v="20"/>
    <n v="10.241379310344827"/>
    <x v="3"/>
    <x v="0"/>
  </r>
  <r>
    <s v="CORMICK"/>
    <s v="Jessica"/>
    <x v="19"/>
    <x v="0"/>
    <s v="RECURVE"/>
    <s v="F"/>
    <d v="2016-03-06T00:00:00"/>
    <n v="94"/>
    <x v="0"/>
    <x v="21"/>
    <n v="5.7241379310344831"/>
    <x v="0"/>
    <x v="0"/>
  </r>
  <r>
    <s v="CORMICK"/>
    <s v="Jessica"/>
    <x v="19"/>
    <x v="0"/>
    <s v="RECURVE"/>
    <s v="F"/>
    <d v="2016-02-28T00:00:00"/>
    <n v="72"/>
    <x v="0"/>
    <x v="21"/>
    <n v="5.7241379310344831"/>
    <x v="1"/>
    <x v="0"/>
  </r>
  <r>
    <s v="CORMICK"/>
    <s v="Jessica"/>
    <x v="19"/>
    <x v="0"/>
    <s v="RECURVE"/>
    <s v="F"/>
    <d v="2016-06-19T00:00:00"/>
    <n v="38"/>
    <x v="1"/>
    <x v="22"/>
    <n v="3.4137931034482758"/>
    <x v="0"/>
    <x v="0"/>
  </r>
  <r>
    <s v="CORMICK"/>
    <s v="Jessica"/>
    <x v="19"/>
    <x v="0"/>
    <s v="RECURVE"/>
    <s v="F"/>
    <d v="2016-08-28T00:00:00"/>
    <n v="30"/>
    <x v="1"/>
    <x v="22"/>
    <n v="3.4137931034482758"/>
    <x v="1"/>
    <x v="0"/>
  </r>
  <r>
    <s v="CORMICK"/>
    <s v="Jessica"/>
    <x v="19"/>
    <x v="0"/>
    <s v="RECURVE"/>
    <s v="F"/>
    <d v="2016-05-22T00:00:00"/>
    <n v="18"/>
    <x v="1"/>
    <x v="22"/>
    <n v="3.4137931034482758"/>
    <x v="2"/>
    <x v="0"/>
  </r>
  <r>
    <s v="CORMICK"/>
    <s v="Jessica"/>
    <x v="19"/>
    <x v="0"/>
    <s v="RECURVE"/>
    <s v="F"/>
    <d v="2016-03-20T00:00:00"/>
    <n v="13"/>
    <x v="1"/>
    <x v="22"/>
    <n v="3.4137931034482758"/>
    <x v="3"/>
    <x v="0"/>
  </r>
  <r>
    <s v="CORPUS"/>
    <s v="Rhys"/>
    <x v="20"/>
    <x v="0"/>
    <s v="COMP SIGHT"/>
    <s v="M"/>
    <d v="2016-05-15T00:00:00"/>
    <n v="41"/>
    <x v="0"/>
    <x v="23"/>
    <n v="1.4137931034482758"/>
    <x v="0"/>
    <x v="0"/>
  </r>
  <r>
    <s v="CRAIG"/>
    <s v="Arwen"/>
    <x v="21"/>
    <x v="1"/>
    <s v="RECURVE"/>
    <s v="F"/>
    <d v="2016-04-03T00:00:00"/>
    <n v="63"/>
    <x v="1"/>
    <x v="24"/>
    <n v="2.6896551724137931"/>
    <x v="0"/>
    <x v="0"/>
  </r>
  <r>
    <s v="CRAIG"/>
    <s v="Arwen"/>
    <x v="21"/>
    <x v="1"/>
    <s v="RECURVE"/>
    <s v="F"/>
    <d v="2016-02-28T00:00:00"/>
    <n v="15"/>
    <x v="1"/>
    <x v="24"/>
    <n v="2.6896551724137931"/>
    <x v="1"/>
    <x v="0"/>
  </r>
  <r>
    <s v="CRAIG"/>
    <s v="Graham"/>
    <x v="22"/>
    <x v="0"/>
    <s v="LONG"/>
    <s v="M"/>
    <d v="2016-06-05T00:00:00"/>
    <n v="89"/>
    <x v="2"/>
    <x v="25"/>
    <n v="4.7586206896551726"/>
    <x v="0"/>
    <x v="0"/>
  </r>
  <r>
    <s v="CRAIG"/>
    <s v="Graham"/>
    <x v="22"/>
    <x v="0"/>
    <s v="LONG"/>
    <s v="M"/>
    <d v="2016-02-28T00:00:00"/>
    <n v="49"/>
    <x v="2"/>
    <x v="25"/>
    <n v="4.7586206896551726"/>
    <x v="1"/>
    <x v="0"/>
  </r>
  <r>
    <s v="CUMIELEWSKI"/>
    <s v="Shannon"/>
    <x v="23"/>
    <x v="0"/>
    <s v="COMP SIGHT"/>
    <s v="M"/>
    <d v="2016-04-17T00:00:00"/>
    <n v="166"/>
    <x v="0"/>
    <x v="26"/>
    <n v="15.448275862068966"/>
    <x v="0"/>
    <x v="0"/>
  </r>
  <r>
    <s v="CUMIELEWSKI"/>
    <s v="Shannon"/>
    <x v="23"/>
    <x v="0"/>
    <s v="COMP SIGHT"/>
    <s v="M"/>
    <d v="2016-05-15T00:00:00"/>
    <n v="144"/>
    <x v="0"/>
    <x v="26"/>
    <n v="15.448275862068966"/>
    <x v="1"/>
    <x v="0"/>
  </r>
  <r>
    <s v="CUMIELEWSKI"/>
    <s v="Shannon"/>
    <x v="23"/>
    <x v="0"/>
    <s v="COMP SIGHT"/>
    <s v="M"/>
    <d v="2016-03-13T00:00:00"/>
    <n v="138"/>
    <x v="0"/>
    <x v="26"/>
    <n v="15.448275862068966"/>
    <x v="2"/>
    <x v="0"/>
  </r>
  <r>
    <s v="CUMMINS"/>
    <s v="Tom"/>
    <x v="24"/>
    <x v="0"/>
    <s v="LONG"/>
    <s v="M"/>
    <d v="2016-08-14T00:00:00"/>
    <n v="87"/>
    <x v="2"/>
    <x v="27"/>
    <n v="5"/>
    <x v="0"/>
    <x v="0"/>
  </r>
  <r>
    <s v="CUMMINS"/>
    <s v="Tom"/>
    <x v="24"/>
    <x v="0"/>
    <s v="LONG"/>
    <s v="M"/>
    <d v="2016-10-09T00:00:00"/>
    <n v="58"/>
    <x v="2"/>
    <x v="27"/>
    <n v="5"/>
    <x v="1"/>
    <x v="0"/>
  </r>
  <r>
    <s v="D'ALESSANDRO"/>
    <s v="Phil"/>
    <x v="25"/>
    <x v="0"/>
    <s v="COMP SIGHT"/>
    <s v="M"/>
    <d v="2016-01-17T00:00:00"/>
    <n v="152"/>
    <x v="0"/>
    <x v="28"/>
    <n v="13.793103448275861"/>
    <x v="0"/>
    <x v="0"/>
  </r>
  <r>
    <s v="D'ALESSANDRO"/>
    <s v="Phil"/>
    <x v="25"/>
    <x v="0"/>
    <s v="COMP SIGHT"/>
    <s v="M"/>
    <d v="2016-03-06T00:00:00"/>
    <n v="129"/>
    <x v="0"/>
    <x v="28"/>
    <n v="13.793103448275861"/>
    <x v="1"/>
    <x v="0"/>
  </r>
  <r>
    <s v="D'ALESSANDRO"/>
    <s v="Phil"/>
    <x v="25"/>
    <x v="0"/>
    <s v="COMP SIGHT"/>
    <s v="M"/>
    <d v="2016-04-17T00:00:00"/>
    <n v="119"/>
    <x v="0"/>
    <x v="28"/>
    <n v="13.793103448275861"/>
    <x v="2"/>
    <x v="0"/>
  </r>
  <r>
    <s v="DAVIES"/>
    <s v="Adam"/>
    <x v="26"/>
    <x v="0"/>
    <s v="RECURVE"/>
    <s v="M"/>
    <d v="2016-02-28T00:00:00"/>
    <n v="117"/>
    <x v="1"/>
    <x v="29"/>
    <n v="16.862068965517242"/>
    <x v="0"/>
    <x v="0"/>
  </r>
  <r>
    <s v="DAVIES"/>
    <s v="Adam"/>
    <x v="26"/>
    <x v="0"/>
    <s v="RECURVE"/>
    <s v="M"/>
    <d v="2016-10-02T00:00:00"/>
    <n v="90"/>
    <x v="1"/>
    <x v="29"/>
    <n v="16.862068965517242"/>
    <x v="1"/>
    <x v="0"/>
  </r>
  <r>
    <s v="DAVIES"/>
    <s v="Adam"/>
    <x v="26"/>
    <x v="0"/>
    <s v="RECURVE"/>
    <s v="M"/>
    <d v="2016-09-11T00:00:00"/>
    <n v="68"/>
    <x v="1"/>
    <x v="29"/>
    <n v="16.862068965517242"/>
    <x v="2"/>
    <x v="0"/>
  </r>
  <r>
    <s v="DAVIES"/>
    <s v="Adam"/>
    <x v="26"/>
    <x v="0"/>
    <s v="RECURVE"/>
    <s v="M"/>
    <d v="2016-05-22T00:00:00"/>
    <n v="64"/>
    <x v="1"/>
    <x v="29"/>
    <n v="16.862068965517242"/>
    <x v="3"/>
    <x v="0"/>
  </r>
  <r>
    <s v="DAVIES"/>
    <s v="Adam"/>
    <x v="26"/>
    <x v="0"/>
    <s v="RECURVE"/>
    <s v="M"/>
    <d v="2016-08-28T00:00:00"/>
    <n v="58"/>
    <x v="1"/>
    <x v="29"/>
    <n v="16.862068965517242"/>
    <x v="4"/>
    <x v="0"/>
  </r>
  <r>
    <s v="DAVIES"/>
    <s v="Adam"/>
    <x v="26"/>
    <x v="0"/>
    <s v="RECURVE"/>
    <s v="M"/>
    <d v="2016-04-03T00:00:00"/>
    <n v="56"/>
    <x v="1"/>
    <x v="29"/>
    <n v="16.862068965517242"/>
    <x v="5"/>
    <x v="0"/>
  </r>
  <r>
    <s v="DAVIES"/>
    <s v="Adam"/>
    <x v="26"/>
    <x v="0"/>
    <s v="RECURVE"/>
    <s v="M"/>
    <d v="2016-04-17T00:00:00"/>
    <n v="36"/>
    <x v="1"/>
    <x v="29"/>
    <n v="16.862068965517242"/>
    <x v="6"/>
    <x v="0"/>
  </r>
  <r>
    <s v="DAVIES"/>
    <s v="Rhian"/>
    <x v="27"/>
    <x v="0"/>
    <s v="RECURVE"/>
    <s v="M"/>
    <d v="2016-02-28T00:00:00"/>
    <n v="141"/>
    <x v="0"/>
    <x v="18"/>
    <n v="9.3793103448275854"/>
    <x v="0"/>
    <x v="0"/>
  </r>
  <r>
    <s v="DAVIES"/>
    <s v="Rhian"/>
    <x v="27"/>
    <x v="0"/>
    <s v="RECURVE"/>
    <s v="M"/>
    <d v="2016-03-13T00:00:00"/>
    <n v="131"/>
    <x v="0"/>
    <x v="18"/>
    <n v="9.3793103448275854"/>
    <x v="1"/>
    <x v="0"/>
  </r>
  <r>
    <s v="DAVIES"/>
    <s v="Rhian"/>
    <x v="27"/>
    <x v="0"/>
    <s v="RECURVE"/>
    <s v="M"/>
    <d v="2016-10-02T00:00:00"/>
    <n v="119"/>
    <x v="1"/>
    <x v="30"/>
    <n v="26.103448275862068"/>
    <x v="0"/>
    <x v="0"/>
  </r>
  <r>
    <s v="DAVIES"/>
    <s v="Rhian"/>
    <x v="27"/>
    <x v="0"/>
    <s v="RECURVE"/>
    <s v="M"/>
    <d v="2016-05-15T00:00:00"/>
    <n v="116"/>
    <x v="1"/>
    <x v="30"/>
    <n v="26.103448275862068"/>
    <x v="1"/>
    <x v="0"/>
  </r>
  <r>
    <s v="DAVIES"/>
    <s v="Rhian"/>
    <x v="27"/>
    <x v="0"/>
    <s v="RECURVE"/>
    <s v="M"/>
    <d v="2016-05-22T00:00:00"/>
    <n v="112"/>
    <x v="1"/>
    <x v="30"/>
    <n v="26.103448275862068"/>
    <x v="2"/>
    <x v="0"/>
  </r>
  <r>
    <s v="DAVIES"/>
    <s v="Rhian"/>
    <x v="27"/>
    <x v="0"/>
    <s v="RECURVE"/>
    <s v="M"/>
    <d v="2016-03-20T00:00:00"/>
    <n v="111"/>
    <x v="1"/>
    <x v="30"/>
    <n v="26.103448275862068"/>
    <x v="3"/>
    <x v="0"/>
  </r>
  <r>
    <s v="DAVIES"/>
    <s v="Rhian"/>
    <x v="27"/>
    <x v="0"/>
    <s v="RECURVE"/>
    <s v="M"/>
    <d v="2016-09-11T00:00:00"/>
    <n v="104"/>
    <x v="1"/>
    <x v="30"/>
    <n v="26.103448275862068"/>
    <x v="4"/>
    <x v="0"/>
  </r>
  <r>
    <s v="DAVIES"/>
    <s v="Rhian"/>
    <x v="27"/>
    <x v="0"/>
    <s v="RECURVE"/>
    <s v="M"/>
    <d v="2016-04-03T00:00:00"/>
    <n v="103"/>
    <x v="1"/>
    <x v="30"/>
    <n v="26.103448275862068"/>
    <x v="5"/>
    <x v="0"/>
  </r>
  <r>
    <s v="DAVIES"/>
    <s v="Rhian"/>
    <x v="27"/>
    <x v="0"/>
    <s v="RECURVE"/>
    <s v="M"/>
    <d v="2016-04-17T00:00:00"/>
    <n v="92"/>
    <x v="1"/>
    <x v="30"/>
    <n v="26.103448275862068"/>
    <x v="6"/>
    <x v="0"/>
  </r>
  <r>
    <s v="DAVISON"/>
    <s v="Keiran"/>
    <x v="28"/>
    <x v="0"/>
    <s v="RECURVE"/>
    <s v="M"/>
    <d v="2016-10-16T00:00:00"/>
    <n v="90"/>
    <x v="1"/>
    <x v="31"/>
    <n v="4.6551724137931032"/>
    <x v="0"/>
    <x v="0"/>
  </r>
  <r>
    <s v="DAVISON"/>
    <s v="Keiran"/>
    <x v="28"/>
    <x v="0"/>
    <s v="RECURVE"/>
    <s v="M"/>
    <d v="2016-08-28T00:00:00"/>
    <n v="45"/>
    <x v="1"/>
    <x v="31"/>
    <n v="4.6551724137931032"/>
    <x v="1"/>
    <x v="0"/>
  </r>
  <r>
    <s v="DEDMAN"/>
    <s v="Gordon"/>
    <x v="29"/>
    <x v="0"/>
    <s v="RECURVE"/>
    <s v="M"/>
    <d v="2016-06-19T00:00:00"/>
    <n v="53"/>
    <x v="1"/>
    <x v="32"/>
    <n v="3.4827586206896552"/>
    <x v="0"/>
    <x v="0"/>
  </r>
  <r>
    <s v="DEDMAN"/>
    <s v="Gordon"/>
    <x v="29"/>
    <x v="0"/>
    <s v="RECURVE"/>
    <s v="M"/>
    <d v="2016-07-03T00:00:00"/>
    <n v="48"/>
    <x v="1"/>
    <x v="32"/>
    <n v="3.4827586206896552"/>
    <x v="1"/>
    <x v="0"/>
  </r>
  <r>
    <s v="DEMPSTER"/>
    <s v="Jackson"/>
    <x v="30"/>
    <x v="3"/>
    <s v="COMP SIGHT"/>
    <s v="M"/>
    <d v="2016-05-15T00:00:00"/>
    <n v="155"/>
    <x v="0"/>
    <x v="33"/>
    <n v="17.172413793103448"/>
    <x v="0"/>
    <x v="0"/>
  </r>
  <r>
    <s v="DEMPSTER"/>
    <s v="Jackson"/>
    <x v="30"/>
    <x v="3"/>
    <s v="COMP SIGHT"/>
    <s v="M"/>
    <d v="2016-03-13T00:00:00"/>
    <n v="123"/>
    <x v="0"/>
    <x v="33"/>
    <n v="17.172413793103448"/>
    <x v="1"/>
    <x v="0"/>
  </r>
  <r>
    <s v="DEMPSTER"/>
    <s v="Jackson"/>
    <x v="30"/>
    <x v="3"/>
    <s v="COMP SIGHT"/>
    <s v="M"/>
    <d v="2016-02-21T00:00:00"/>
    <n v="120"/>
    <x v="0"/>
    <x v="33"/>
    <n v="17.172413793103448"/>
    <x v="2"/>
    <x v="0"/>
  </r>
  <r>
    <s v="DEMPSTER"/>
    <s v="Jackson"/>
    <x v="30"/>
    <x v="3"/>
    <s v="COMP SIGHT"/>
    <s v="M"/>
    <d v="2016-03-06T00:00:00"/>
    <n v="100"/>
    <x v="0"/>
    <x v="33"/>
    <n v="17.172413793103448"/>
    <x v="3"/>
    <x v="0"/>
  </r>
  <r>
    <s v="DIGHTON"/>
    <s v="Damian"/>
    <x v="31"/>
    <x v="0"/>
    <s v="RECURVE"/>
    <s v="M"/>
    <d v="2016-01-17T00:00:00"/>
    <n v="48"/>
    <x v="0"/>
    <x v="34"/>
    <n v="1.6551724137931034"/>
    <x v="0"/>
    <x v="1"/>
  </r>
  <r>
    <s v="DIGHTON"/>
    <s v="Damian"/>
    <x v="31"/>
    <x v="0"/>
    <s v="RECURVE"/>
    <s v="M"/>
    <d v="2016-06-05T00:00:00"/>
    <n v="144"/>
    <x v="1"/>
    <x v="35"/>
    <n v="43.793103448275865"/>
    <x v="0"/>
    <x v="1"/>
  </r>
  <r>
    <s v="DIGHTON"/>
    <s v="Damian"/>
    <x v="31"/>
    <x v="0"/>
    <s v="RECURVE"/>
    <s v="M"/>
    <d v="2016-03-13T00:00:00"/>
    <n v="123"/>
    <x v="1"/>
    <x v="35"/>
    <n v="43.793103448275865"/>
    <x v="1"/>
    <x v="1"/>
  </r>
  <r>
    <s v="DIGHTON"/>
    <s v="Damian"/>
    <x v="31"/>
    <x v="0"/>
    <s v="RECURVE"/>
    <s v="M"/>
    <d v="2016-05-22T00:00:00"/>
    <n v="123"/>
    <x v="1"/>
    <x v="35"/>
    <n v="43.793103448275865"/>
    <x v="2"/>
    <x v="1"/>
  </r>
  <r>
    <s v="DIGHTON"/>
    <s v="Damian"/>
    <x v="31"/>
    <x v="0"/>
    <s v="RECURVE"/>
    <s v="M"/>
    <d v="2016-04-03T00:00:00"/>
    <n v="104"/>
    <x v="1"/>
    <x v="35"/>
    <n v="43.793103448275865"/>
    <x v="3"/>
    <x v="1"/>
  </r>
  <r>
    <s v="DIGHTON"/>
    <s v="Damian"/>
    <x v="31"/>
    <x v="0"/>
    <s v="RECURVE"/>
    <s v="M"/>
    <d v="2016-04-17T00:00:00"/>
    <n v="104"/>
    <x v="1"/>
    <x v="35"/>
    <n v="43.793103448275865"/>
    <x v="4"/>
    <x v="1"/>
  </r>
  <r>
    <s v="DIGHTON"/>
    <s v="Damian"/>
    <x v="31"/>
    <x v="0"/>
    <s v="RECURVE"/>
    <s v="M"/>
    <d v="2016-02-28T00:00:00"/>
    <n v="103"/>
    <x v="1"/>
    <x v="35"/>
    <n v="43.793103448275865"/>
    <x v="5"/>
    <x v="1"/>
  </r>
  <r>
    <s v="DIGHTON"/>
    <s v="Damian"/>
    <x v="31"/>
    <x v="0"/>
    <s v="RECURVE"/>
    <s v="M"/>
    <d v="2016-03-06T00:00:00"/>
    <n v="97"/>
    <x v="1"/>
    <x v="35"/>
    <n v="43.793103448275865"/>
    <x v="6"/>
    <x v="1"/>
  </r>
  <r>
    <s v="DIGHTON"/>
    <s v="Damian"/>
    <x v="31"/>
    <x v="0"/>
    <s v="RECURVE"/>
    <s v="M"/>
    <d v="2016-03-20T00:00:00"/>
    <n v="88"/>
    <x v="1"/>
    <x v="35"/>
    <n v="43.793103448275865"/>
    <x v="7"/>
    <x v="1"/>
  </r>
  <r>
    <s v="DIGHTON"/>
    <s v="Damian"/>
    <x v="31"/>
    <x v="0"/>
    <s v="RECURVE"/>
    <s v="M"/>
    <d v="2016-07-03T00:00:00"/>
    <n v="84"/>
    <x v="1"/>
    <x v="35"/>
    <n v="43.793103448275865"/>
    <x v="8"/>
    <x v="1"/>
  </r>
  <r>
    <s v="DIGHTON"/>
    <s v="Damian"/>
    <x v="31"/>
    <x v="0"/>
    <s v="RECURVE"/>
    <s v="M"/>
    <d v="2016-02-14T00:00:00"/>
    <n v="82"/>
    <x v="1"/>
    <x v="35"/>
    <n v="43.793103448275865"/>
    <x v="9"/>
    <x v="1"/>
  </r>
  <r>
    <s v="DIGHTON"/>
    <s v="Damian"/>
    <x v="31"/>
    <x v="0"/>
    <s v="RECURVE"/>
    <s v="M"/>
    <d v="2016-02-21T00:00:00"/>
    <n v="82"/>
    <x v="1"/>
    <x v="35"/>
    <n v="43.793103448275865"/>
    <x v="10"/>
    <x v="1"/>
  </r>
  <r>
    <s v="DIGHTON"/>
    <s v="Damian"/>
    <x v="31"/>
    <x v="0"/>
    <s v="RECURVE"/>
    <s v="M"/>
    <d v="2016-06-19T00:00:00"/>
    <n v="80"/>
    <x v="1"/>
    <x v="35"/>
    <n v="43.793103448275865"/>
    <x v="11"/>
    <x v="1"/>
  </r>
  <r>
    <s v="DIGHTON"/>
    <s v="Damian"/>
    <x v="31"/>
    <x v="0"/>
    <s v="RECURVE"/>
    <s v="M"/>
    <d v="2016-05-15T00:00:00"/>
    <n v="56"/>
    <x v="1"/>
    <x v="35"/>
    <n v="43.793103448275865"/>
    <x v="12"/>
    <x v="1"/>
  </r>
  <r>
    <s v="DIZAN"/>
    <s v="Darryl"/>
    <x v="32"/>
    <x v="0"/>
    <s v="COMP SIGHT"/>
    <s v="M"/>
    <d v="2016-08-14T00:00:00"/>
    <n v="100"/>
    <x v="0"/>
    <x v="36"/>
    <n v="3.4482758620689653"/>
    <x v="0"/>
    <x v="0"/>
  </r>
  <r>
    <s v="DONHARDT"/>
    <s v="Ian"/>
    <x v="33"/>
    <x v="4"/>
    <m/>
    <s v="M"/>
    <d v="2016-02-07T00:00:00"/>
    <n v="25"/>
    <x v="1"/>
    <x v="37"/>
    <n v="0.86206896551724133"/>
    <x v="0"/>
    <x v="0"/>
  </r>
  <r>
    <s v="DONHARDT"/>
    <s v="Jacob"/>
    <x v="34"/>
    <x v="4"/>
    <m/>
    <s v="M"/>
    <d v="2016-02-07T00:00:00"/>
    <n v="8"/>
    <x v="1"/>
    <x v="38"/>
    <n v="0.27586206896551724"/>
    <x v="0"/>
    <x v="0"/>
  </r>
  <r>
    <s v="DWYER"/>
    <s v="Damian"/>
    <x v="35"/>
    <x v="0"/>
    <s v="COMP SIGHT"/>
    <s v="M"/>
    <d v="2016-04-17T00:00:00"/>
    <n v="151"/>
    <x v="0"/>
    <x v="39"/>
    <n v="9.8965517241379306"/>
    <x v="0"/>
    <x v="0"/>
  </r>
  <r>
    <s v="DWYER"/>
    <s v="Damian"/>
    <x v="35"/>
    <x v="0"/>
    <s v="COMP SIGHT"/>
    <s v="M"/>
    <d v="2016-03-13T00:00:00"/>
    <n v="136"/>
    <x v="0"/>
    <x v="39"/>
    <n v="9.8965517241379306"/>
    <x v="1"/>
    <x v="0"/>
  </r>
  <r>
    <s v="EDMONDS"/>
    <s v="Lachlan"/>
    <x v="36"/>
    <x v="1"/>
    <s v="BARE"/>
    <s v="M"/>
    <d v="2016-02-07T00:00:00"/>
    <n v="41"/>
    <x v="3"/>
    <x v="40"/>
    <n v="1.7586206896551724"/>
    <x v="0"/>
    <x v="0"/>
  </r>
  <r>
    <s v="EDMONDS"/>
    <s v="Lachlan"/>
    <x v="36"/>
    <x v="1"/>
    <s v="BARE"/>
    <s v="M"/>
    <d v="2016-01-31T00:00:00"/>
    <n v="10"/>
    <x v="3"/>
    <x v="40"/>
    <n v="1.7586206896551724"/>
    <x v="1"/>
    <x v="0"/>
  </r>
  <r>
    <s v="EDMONDS"/>
    <s v="Lachlan"/>
    <x v="36"/>
    <x v="1"/>
    <s v="BARE"/>
    <s v="M"/>
    <d v="2016-10-02T00:00:00"/>
    <n v="117"/>
    <x v="0"/>
    <x v="41"/>
    <n v="4.0344827586206895"/>
    <x v="0"/>
    <x v="0"/>
  </r>
  <r>
    <s v="EDMONDS"/>
    <s v="Lachlan"/>
    <x v="36"/>
    <x v="1"/>
    <s v="BARE"/>
    <s v="M"/>
    <d v="2016-09-11T00:00:00"/>
    <n v="153"/>
    <x v="1"/>
    <x v="42"/>
    <n v="5.2758620689655169"/>
    <x v="0"/>
    <x v="0"/>
  </r>
  <r>
    <s v="EDMONDS"/>
    <s v="Rowdy"/>
    <x v="37"/>
    <x v="0"/>
    <s v="COMP SIGHT"/>
    <s v="M"/>
    <d v="2016-10-16T00:00:00"/>
    <n v="196"/>
    <x v="0"/>
    <x v="43"/>
    <n v="82.137931034482762"/>
    <x v="0"/>
    <x v="1"/>
  </r>
  <r>
    <s v="EDMONDS"/>
    <s v="Rowdy"/>
    <x v="37"/>
    <x v="0"/>
    <s v="COMP SIGHT"/>
    <s v="M"/>
    <d v="2016-09-04T00:00:00"/>
    <n v="194"/>
    <x v="0"/>
    <x v="43"/>
    <n v="82.137931034482762"/>
    <x v="1"/>
    <x v="1"/>
  </r>
  <r>
    <s v="EDMONDS"/>
    <s v="Rowdy"/>
    <x v="37"/>
    <x v="0"/>
    <s v="COMP SIGHT"/>
    <s v="M"/>
    <d v="2016-10-30T00:00:00"/>
    <n v="188"/>
    <x v="0"/>
    <x v="43"/>
    <n v="82.137931034482762"/>
    <x v="2"/>
    <x v="1"/>
  </r>
  <r>
    <s v="EDMONDS"/>
    <s v="Rowdy"/>
    <x v="37"/>
    <x v="0"/>
    <s v="COMP SIGHT"/>
    <s v="M"/>
    <d v="2016-10-23T00:00:00"/>
    <n v="181"/>
    <x v="0"/>
    <x v="43"/>
    <n v="82.137931034482762"/>
    <x v="3"/>
    <x v="1"/>
  </r>
  <r>
    <s v="EDMONDS"/>
    <s v="Rowdy"/>
    <x v="37"/>
    <x v="0"/>
    <s v="COMP SIGHT"/>
    <s v="M"/>
    <d v="2016-05-15T00:00:00"/>
    <n v="179"/>
    <x v="0"/>
    <x v="43"/>
    <n v="82.137931034482762"/>
    <x v="4"/>
    <x v="1"/>
  </r>
  <r>
    <s v="EDMONDS"/>
    <s v="Rowdy"/>
    <x v="37"/>
    <x v="0"/>
    <s v="COMP SIGHT"/>
    <s v="M"/>
    <d v="2016-05-22T00:00:00"/>
    <n v="178"/>
    <x v="0"/>
    <x v="43"/>
    <n v="82.137931034482762"/>
    <x v="5"/>
    <x v="1"/>
  </r>
  <r>
    <s v="EDMONDS"/>
    <s v="Rowdy"/>
    <x v="37"/>
    <x v="0"/>
    <s v="COMP SIGHT"/>
    <s v="M"/>
    <d v="2016-09-11T00:00:00"/>
    <n v="173"/>
    <x v="0"/>
    <x v="43"/>
    <n v="82.137931034482762"/>
    <x v="6"/>
    <x v="1"/>
  </r>
  <r>
    <s v="EDMONDS"/>
    <s v="Rowdy"/>
    <x v="37"/>
    <x v="0"/>
    <s v="COMP SIGHT"/>
    <s v="M"/>
    <d v="2016-10-02T00:00:00"/>
    <n v="165"/>
    <x v="0"/>
    <x v="43"/>
    <n v="82.137931034482762"/>
    <x v="7"/>
    <x v="1"/>
  </r>
  <r>
    <s v="EDMONDS"/>
    <s v="Rowdy"/>
    <x v="37"/>
    <x v="0"/>
    <s v="COMP SIGHT"/>
    <s v="M"/>
    <d v="2016-04-03T00:00:00"/>
    <n v="163"/>
    <x v="0"/>
    <x v="43"/>
    <n v="82.137931034482762"/>
    <x v="8"/>
    <x v="1"/>
  </r>
  <r>
    <s v="EDMONDS"/>
    <s v="Rowdy"/>
    <x v="37"/>
    <x v="0"/>
    <s v="COMP SIGHT"/>
    <s v="M"/>
    <d v="2016-08-07T00:00:00"/>
    <n v="162"/>
    <x v="0"/>
    <x v="43"/>
    <n v="82.137931034482762"/>
    <x v="9"/>
    <x v="1"/>
  </r>
  <r>
    <s v="EDMONDS"/>
    <s v="Rowdy"/>
    <x v="37"/>
    <x v="0"/>
    <s v="COMP SIGHT"/>
    <s v="M"/>
    <d v="2016-07-03T00:00:00"/>
    <n v="161"/>
    <x v="0"/>
    <x v="43"/>
    <n v="82.137931034482762"/>
    <x v="10"/>
    <x v="1"/>
  </r>
  <r>
    <s v="EDMONDS"/>
    <s v="Rowdy"/>
    <x v="37"/>
    <x v="0"/>
    <s v="COMP SIGHT"/>
    <s v="M"/>
    <d v="2016-02-07T00:00:00"/>
    <n v="151"/>
    <x v="0"/>
    <x v="43"/>
    <n v="82.137931034482762"/>
    <x v="11"/>
    <x v="1"/>
  </r>
  <r>
    <s v="EDMONDS"/>
    <s v="Rowdy"/>
    <x v="37"/>
    <x v="0"/>
    <s v="COMP SIGHT"/>
    <s v="M"/>
    <d v="2016-06-19T00:00:00"/>
    <n v="147"/>
    <x v="0"/>
    <x v="43"/>
    <n v="82.137931034482762"/>
    <x v="12"/>
    <x v="1"/>
  </r>
  <r>
    <s v="EDMONDS"/>
    <s v="Rowdy"/>
    <x v="37"/>
    <x v="0"/>
    <s v="COMP SIGHT"/>
    <s v="M"/>
    <d v="2016-01-31T00:00:00"/>
    <n v="144"/>
    <x v="0"/>
    <x v="43"/>
    <n v="82.137931034482762"/>
    <x v="13"/>
    <x v="1"/>
  </r>
  <r>
    <s v="EDMONDS"/>
    <s v="Tom"/>
    <x v="38"/>
    <x v="1"/>
    <s v="COMP SIGHT"/>
    <s v="M"/>
    <d v="2016-09-04T00:00:00"/>
    <n v="156"/>
    <x v="0"/>
    <x v="44"/>
    <n v="41.241379310344826"/>
    <x v="0"/>
    <x v="1"/>
  </r>
  <r>
    <s v="EDMONDS"/>
    <s v="Tom"/>
    <x v="38"/>
    <x v="1"/>
    <s v="COMP SIGHT"/>
    <s v="M"/>
    <d v="2016-02-07T00:00:00"/>
    <n v="146"/>
    <x v="0"/>
    <x v="44"/>
    <n v="41.241379310344826"/>
    <x v="1"/>
    <x v="1"/>
  </r>
  <r>
    <s v="EDMONDS"/>
    <s v="Tom"/>
    <x v="38"/>
    <x v="1"/>
    <s v="COMP SIGHT"/>
    <s v="M"/>
    <d v="2016-01-31T00:00:00"/>
    <n v="137"/>
    <x v="0"/>
    <x v="44"/>
    <n v="41.241379310344826"/>
    <x v="2"/>
    <x v="1"/>
  </r>
  <r>
    <s v="EDMONDS"/>
    <s v="Tom"/>
    <x v="38"/>
    <x v="1"/>
    <s v="COMP SIGHT"/>
    <s v="M"/>
    <d v="2016-09-11T00:00:00"/>
    <n v="133"/>
    <x v="0"/>
    <x v="44"/>
    <n v="41.241379310344826"/>
    <x v="3"/>
    <x v="1"/>
  </r>
  <r>
    <s v="EDMONDS"/>
    <s v="Tom"/>
    <x v="38"/>
    <x v="1"/>
    <s v="COMP SIGHT"/>
    <s v="M"/>
    <d v="2016-02-14T00:00:00"/>
    <n v="130"/>
    <x v="0"/>
    <x v="44"/>
    <n v="41.241379310344826"/>
    <x v="4"/>
    <x v="1"/>
  </r>
  <r>
    <s v="EDMONDS"/>
    <s v="Tom"/>
    <x v="38"/>
    <x v="1"/>
    <s v="COMP SIGHT"/>
    <s v="M"/>
    <d v="2016-05-15T00:00:00"/>
    <n v="129"/>
    <x v="0"/>
    <x v="44"/>
    <n v="41.241379310344826"/>
    <x v="5"/>
    <x v="1"/>
  </r>
  <r>
    <s v="EDMONDS"/>
    <s v="Tom"/>
    <x v="38"/>
    <x v="1"/>
    <s v="COMP SIGHT"/>
    <s v="M"/>
    <d v="2016-10-30T00:00:00"/>
    <n v="126"/>
    <x v="0"/>
    <x v="44"/>
    <n v="41.241379310344826"/>
    <x v="6"/>
    <x v="1"/>
  </r>
  <r>
    <s v="EDMONDS"/>
    <s v="Tom"/>
    <x v="38"/>
    <x v="1"/>
    <s v="COMP SIGHT"/>
    <s v="M"/>
    <d v="2016-06-19T00:00:00"/>
    <n v="120"/>
    <x v="0"/>
    <x v="44"/>
    <n v="41.241379310344826"/>
    <x v="7"/>
    <x v="1"/>
  </r>
  <r>
    <s v="EDMONDS"/>
    <s v="Tom"/>
    <x v="38"/>
    <x v="1"/>
    <s v="COMP SIGHT"/>
    <s v="M"/>
    <d v="2016-10-02T00:00:00"/>
    <n v="119"/>
    <x v="0"/>
    <x v="44"/>
    <n v="41.241379310344826"/>
    <x v="8"/>
    <x v="1"/>
  </r>
  <r>
    <s v="FLEAY"/>
    <s v="Graeme"/>
    <x v="39"/>
    <x v="0"/>
    <s v="COMP SIGHT"/>
    <s v="M"/>
    <d v="2016-06-05T00:00:00"/>
    <n v="143"/>
    <x v="0"/>
    <x v="45"/>
    <n v="28.413793103448278"/>
    <x v="0"/>
    <x v="1"/>
  </r>
  <r>
    <s v="FLEAY"/>
    <s v="Graeme"/>
    <x v="39"/>
    <x v="0"/>
    <s v="COMP SIGHT"/>
    <s v="M"/>
    <d v="2016-04-03T00:00:00"/>
    <n v="134"/>
    <x v="0"/>
    <x v="45"/>
    <n v="28.413793103448278"/>
    <x v="1"/>
    <x v="1"/>
  </r>
  <r>
    <s v="FLEAY"/>
    <s v="Graeme"/>
    <x v="39"/>
    <x v="0"/>
    <s v="COMP SIGHT"/>
    <s v="M"/>
    <d v="2016-05-29T00:00:00"/>
    <n v="119"/>
    <x v="0"/>
    <x v="45"/>
    <n v="28.413793103448278"/>
    <x v="2"/>
    <x v="1"/>
  </r>
  <r>
    <s v="FLEAY"/>
    <s v="Graeme"/>
    <x v="39"/>
    <x v="0"/>
    <s v="COMP SIGHT"/>
    <s v="M"/>
    <d v="2016-04-17T00:00:00"/>
    <n v="109"/>
    <x v="0"/>
    <x v="45"/>
    <n v="28.413793103448278"/>
    <x v="3"/>
    <x v="1"/>
  </r>
  <r>
    <s v="FLEAY"/>
    <s v="Graeme"/>
    <x v="39"/>
    <x v="0"/>
    <s v="COMP SIGHT"/>
    <s v="M"/>
    <d v="2016-05-22T00:00:00"/>
    <n v="108"/>
    <x v="0"/>
    <x v="45"/>
    <n v="28.413793103448278"/>
    <x v="4"/>
    <x v="1"/>
  </r>
  <r>
    <s v="FLEAY"/>
    <s v="Graeme"/>
    <x v="39"/>
    <x v="0"/>
    <s v="COMP SIGHT"/>
    <s v="M"/>
    <d v="2016-05-15T00:00:00"/>
    <n v="80"/>
    <x v="0"/>
    <x v="45"/>
    <n v="28.413793103448278"/>
    <x v="5"/>
    <x v="1"/>
  </r>
  <r>
    <s v="FLEAY"/>
    <s v="Graeme"/>
    <x v="39"/>
    <x v="0"/>
    <s v="COMP SIGHT"/>
    <s v="M"/>
    <d v="2016-06-19T00:00:00"/>
    <n v="77"/>
    <x v="0"/>
    <x v="45"/>
    <n v="28.413793103448278"/>
    <x v="6"/>
    <x v="1"/>
  </r>
  <r>
    <s v="FLEAY"/>
    <s v="Graeme"/>
    <x v="39"/>
    <x v="0"/>
    <s v="COMP SIGHT"/>
    <s v="M"/>
    <d v="2016-03-20T00:00:00"/>
    <n v="54"/>
    <x v="0"/>
    <x v="45"/>
    <n v="28.413793103448278"/>
    <x v="7"/>
    <x v="1"/>
  </r>
  <r>
    <s v="FLEAY"/>
    <s v="Graeme"/>
    <x v="39"/>
    <x v="0"/>
    <s v="COMP SIGHT"/>
    <s v="M"/>
    <d v="2016-02-28T00:00:00"/>
    <n v="36"/>
    <x v="1"/>
    <x v="46"/>
    <n v="1.2413793103448276"/>
    <x v="0"/>
    <x v="1"/>
  </r>
  <r>
    <s v="FRASER"/>
    <s v="James"/>
    <x v="40"/>
    <x v="0"/>
    <s v="COMP SIGHT"/>
    <s v="M"/>
    <d v="2016-02-07T00:00:00"/>
    <n v="180"/>
    <x v="0"/>
    <x v="47"/>
    <n v="22.655172413793103"/>
    <x v="0"/>
    <x v="0"/>
  </r>
  <r>
    <s v="FRASER"/>
    <s v="James"/>
    <x v="40"/>
    <x v="0"/>
    <s v="COMP SIGHT"/>
    <s v="M"/>
    <d v="2016-03-13T00:00:00"/>
    <n v="174"/>
    <x v="0"/>
    <x v="47"/>
    <n v="22.655172413793103"/>
    <x v="1"/>
    <x v="0"/>
  </r>
  <r>
    <s v="FRASER"/>
    <s v="James"/>
    <x v="40"/>
    <x v="0"/>
    <s v="COMP SIGHT"/>
    <s v="M"/>
    <d v="2016-04-17T00:00:00"/>
    <n v="154"/>
    <x v="0"/>
    <x v="47"/>
    <n v="22.655172413793103"/>
    <x v="2"/>
    <x v="0"/>
  </r>
  <r>
    <s v="FRASER"/>
    <s v="James"/>
    <x v="40"/>
    <x v="0"/>
    <s v="COMP SIGHT"/>
    <s v="M"/>
    <d v="2016-02-14T00:00:00"/>
    <n v="149"/>
    <x v="0"/>
    <x v="47"/>
    <n v="22.655172413793103"/>
    <x v="3"/>
    <x v="0"/>
  </r>
  <r>
    <s v="FREEMAN"/>
    <s v="Sam"/>
    <x v="41"/>
    <x v="0"/>
    <s v="COMP SIGHT"/>
    <s v="F"/>
    <d v="2016-09-04T00:00:00"/>
    <n v="129"/>
    <x v="0"/>
    <x v="48"/>
    <n v="7.4137931034482758"/>
    <x v="0"/>
    <x v="0"/>
  </r>
  <r>
    <s v="FREEMAN"/>
    <s v="Sam"/>
    <x v="41"/>
    <x v="0"/>
    <s v="COMP SIGHT"/>
    <s v="F"/>
    <d v="2016-09-11T00:00:00"/>
    <n v="86"/>
    <x v="0"/>
    <x v="48"/>
    <n v="7.4137931034482758"/>
    <x v="1"/>
    <x v="0"/>
  </r>
  <r>
    <s v="GREENING"/>
    <s v="Simon"/>
    <x v="42"/>
    <x v="0"/>
    <s v="COMP SIGHT"/>
    <s v="M"/>
    <d v="2016-04-03T00:00:00"/>
    <n v="159"/>
    <x v="0"/>
    <x v="49"/>
    <n v="14.896551724137931"/>
    <x v="0"/>
    <x v="0"/>
  </r>
  <r>
    <s v="GREENING"/>
    <s v="Simon"/>
    <x v="42"/>
    <x v="0"/>
    <s v="COMP SIGHT"/>
    <s v="M"/>
    <d v="2016-03-20T00:00:00"/>
    <n v="150"/>
    <x v="0"/>
    <x v="49"/>
    <n v="14.896551724137931"/>
    <x v="1"/>
    <x v="0"/>
  </r>
  <r>
    <s v="GREENING"/>
    <s v="Simon"/>
    <x v="42"/>
    <x v="0"/>
    <s v="COMP SIGHT"/>
    <s v="M"/>
    <d v="2016-07-10T00:00:00"/>
    <n v="123"/>
    <x v="0"/>
    <x v="49"/>
    <n v="14.896551724137931"/>
    <x v="2"/>
    <x v="0"/>
  </r>
  <r>
    <s v="HANSON"/>
    <s v="Carter"/>
    <x v="43"/>
    <x v="1"/>
    <s v="COMP SIGHT"/>
    <s v="M"/>
    <d v="2016-06-05T00:00:00"/>
    <n v="120"/>
    <x v="0"/>
    <x v="50"/>
    <n v="26.03448275862069"/>
    <x v="0"/>
    <x v="1"/>
  </r>
  <r>
    <s v="HANSON"/>
    <s v="Carter"/>
    <x v="43"/>
    <x v="1"/>
    <s v="COMP SIGHT"/>
    <s v="M"/>
    <d v="2016-05-29T00:00:00"/>
    <n v="97"/>
    <x v="0"/>
    <x v="50"/>
    <n v="26.03448275862069"/>
    <x v="1"/>
    <x v="1"/>
  </r>
  <r>
    <s v="HANSON"/>
    <s v="Carter"/>
    <x v="43"/>
    <x v="1"/>
    <s v="COMP SIGHT"/>
    <s v="M"/>
    <d v="2016-03-20T00:00:00"/>
    <n v="92"/>
    <x v="0"/>
    <x v="50"/>
    <n v="26.03448275862069"/>
    <x v="2"/>
    <x v="1"/>
  </r>
  <r>
    <s v="HANSON"/>
    <s v="Carter"/>
    <x v="43"/>
    <x v="1"/>
    <s v="COMP SIGHT"/>
    <s v="M"/>
    <d v="2016-01-31T00:00:00"/>
    <n v="89"/>
    <x v="0"/>
    <x v="50"/>
    <n v="26.03448275862069"/>
    <x v="3"/>
    <x v="1"/>
  </r>
  <r>
    <s v="HANSON"/>
    <s v="Carter"/>
    <x v="43"/>
    <x v="1"/>
    <s v="COMP SIGHT"/>
    <s v="M"/>
    <d v="2016-06-19T00:00:00"/>
    <n v="84"/>
    <x v="0"/>
    <x v="50"/>
    <n v="26.03448275862069"/>
    <x v="4"/>
    <x v="1"/>
  </r>
  <r>
    <s v="HANSON"/>
    <s v="Carter"/>
    <x v="43"/>
    <x v="1"/>
    <s v="COMP SIGHT"/>
    <s v="M"/>
    <d v="2016-02-14T00:00:00"/>
    <n v="81"/>
    <x v="0"/>
    <x v="50"/>
    <n v="26.03448275862069"/>
    <x v="5"/>
    <x v="1"/>
  </r>
  <r>
    <s v="HANSON"/>
    <s v="Carter"/>
    <x v="43"/>
    <x v="1"/>
    <s v="COMP SIGHT"/>
    <s v="M"/>
    <d v="2016-04-03T00:00:00"/>
    <n v="78"/>
    <x v="0"/>
    <x v="50"/>
    <n v="26.03448275862069"/>
    <x v="6"/>
    <x v="1"/>
  </r>
  <r>
    <s v="HANSON"/>
    <s v="Carter"/>
    <x v="43"/>
    <x v="1"/>
    <s v="COMP SIGHT"/>
    <s v="M"/>
    <d v="2016-08-28T00:00:00"/>
    <n v="66"/>
    <x v="0"/>
    <x v="50"/>
    <n v="26.03448275862069"/>
    <x v="7"/>
    <x v="1"/>
  </r>
  <r>
    <s v="HANSON"/>
    <s v="Carter"/>
    <x v="43"/>
    <x v="1"/>
    <s v="COMP SIGHT"/>
    <s v="M"/>
    <d v="2016-08-14T00:00:00"/>
    <n v="48"/>
    <x v="0"/>
    <x v="50"/>
    <n v="26.03448275862069"/>
    <x v="8"/>
    <x v="1"/>
  </r>
  <r>
    <s v="HANSON"/>
    <s v="Don"/>
    <x v="44"/>
    <x v="0"/>
    <s v="COMP SIGHT"/>
    <s v="M"/>
    <d v="2016-08-14T00:00:00"/>
    <n v="49"/>
    <x v="3"/>
    <x v="51"/>
    <n v="1.6896551724137931"/>
    <x v="0"/>
    <x v="0"/>
  </r>
  <r>
    <s v="HANSON"/>
    <s v="Don"/>
    <x v="44"/>
    <x v="0"/>
    <s v="COMP SIGHT"/>
    <s v="M"/>
    <d v="2016-04-03T00:00:00"/>
    <n v="151"/>
    <x v="0"/>
    <x v="52"/>
    <n v="34.103448275862071"/>
    <x v="0"/>
    <x v="0"/>
  </r>
  <r>
    <s v="HANSON"/>
    <s v="Don"/>
    <x v="44"/>
    <x v="0"/>
    <s v="COMP SIGHT"/>
    <s v="M"/>
    <d v="2016-02-14T00:00:00"/>
    <n v="149"/>
    <x v="0"/>
    <x v="52"/>
    <n v="34.103448275862071"/>
    <x v="1"/>
    <x v="0"/>
  </r>
  <r>
    <s v="HANSON"/>
    <s v="Don"/>
    <x v="44"/>
    <x v="0"/>
    <s v="COMP SIGHT"/>
    <s v="M"/>
    <d v="2016-01-31T00:00:00"/>
    <n v="143"/>
    <x v="0"/>
    <x v="52"/>
    <n v="34.103448275862071"/>
    <x v="2"/>
    <x v="0"/>
  </r>
  <r>
    <s v="HANSON"/>
    <s v="Don"/>
    <x v="44"/>
    <x v="0"/>
    <s v="COMP SIGHT"/>
    <s v="M"/>
    <d v="2016-06-05T00:00:00"/>
    <n v="141"/>
    <x v="0"/>
    <x v="52"/>
    <n v="34.103448275862071"/>
    <x v="3"/>
    <x v="0"/>
  </r>
  <r>
    <s v="HANSON"/>
    <s v="Don"/>
    <x v="44"/>
    <x v="0"/>
    <s v="COMP SIGHT"/>
    <s v="M"/>
    <d v="2016-03-20T00:00:00"/>
    <n v="138"/>
    <x v="0"/>
    <x v="52"/>
    <n v="34.103448275862071"/>
    <x v="4"/>
    <x v="0"/>
  </r>
  <r>
    <s v="HANSON"/>
    <s v="Don"/>
    <x v="44"/>
    <x v="0"/>
    <s v="COMP SIGHT"/>
    <s v="M"/>
    <d v="2016-06-19T00:00:00"/>
    <n v="137"/>
    <x v="0"/>
    <x v="52"/>
    <n v="34.103448275862071"/>
    <x v="5"/>
    <x v="0"/>
  </r>
  <r>
    <s v="HANSON"/>
    <s v="Don"/>
    <x v="44"/>
    <x v="0"/>
    <s v="COMP SIGHT"/>
    <s v="M"/>
    <d v="2016-02-07T00:00:00"/>
    <n v="130"/>
    <x v="0"/>
    <x v="52"/>
    <n v="34.103448275862071"/>
    <x v="6"/>
    <x v="0"/>
  </r>
  <r>
    <s v="HANSON"/>
    <s v="Don"/>
    <x v="44"/>
    <x v="0"/>
    <s v="COMP SIGHT"/>
    <s v="M"/>
    <d v="2016-08-28T00:00:00"/>
    <n v="39"/>
    <x v="1"/>
    <x v="53"/>
    <n v="1.3448275862068966"/>
    <x v="0"/>
    <x v="0"/>
  </r>
  <r>
    <s v="HANSON"/>
    <s v="Jesse"/>
    <x v="45"/>
    <x v="3"/>
    <s v="COMP SIGHT"/>
    <s v="M"/>
    <d v="2016-06-05T00:00:00"/>
    <n v="114"/>
    <x v="0"/>
    <x v="54"/>
    <n v="20.620689655172413"/>
    <x v="0"/>
    <x v="1"/>
  </r>
  <r>
    <s v="HANSON"/>
    <s v="Jesse"/>
    <x v="45"/>
    <x v="3"/>
    <s v="COMP SIGHT"/>
    <s v="M"/>
    <d v="2016-06-19T00:00:00"/>
    <n v="103"/>
    <x v="0"/>
    <x v="54"/>
    <n v="20.620689655172413"/>
    <x v="1"/>
    <x v="1"/>
  </r>
  <r>
    <s v="HANSON"/>
    <s v="Jesse"/>
    <x v="45"/>
    <x v="3"/>
    <s v="COMP SIGHT"/>
    <s v="M"/>
    <d v="2016-01-31T00:00:00"/>
    <n v="88"/>
    <x v="0"/>
    <x v="54"/>
    <n v="20.620689655172413"/>
    <x v="2"/>
    <x v="1"/>
  </r>
  <r>
    <s v="HANSON"/>
    <s v="Jesse"/>
    <x v="45"/>
    <x v="3"/>
    <s v="COMP SIGHT"/>
    <s v="M"/>
    <d v="2016-08-14T00:00:00"/>
    <n v="79"/>
    <x v="0"/>
    <x v="54"/>
    <n v="20.620689655172413"/>
    <x v="3"/>
    <x v="1"/>
  </r>
  <r>
    <s v="HANSON"/>
    <s v="Jesse"/>
    <x v="45"/>
    <x v="3"/>
    <s v="COMP SIGHT"/>
    <s v="M"/>
    <d v="2016-05-29T00:00:00"/>
    <n v="74"/>
    <x v="0"/>
    <x v="54"/>
    <n v="20.620689655172413"/>
    <x v="4"/>
    <x v="1"/>
  </r>
  <r>
    <s v="HANSON"/>
    <s v="Jesse"/>
    <x v="45"/>
    <x v="3"/>
    <s v="COMP SIGHT"/>
    <s v="M"/>
    <d v="2016-08-28T00:00:00"/>
    <n v="68"/>
    <x v="0"/>
    <x v="54"/>
    <n v="20.620689655172413"/>
    <x v="5"/>
    <x v="1"/>
  </r>
  <r>
    <s v="HANSON"/>
    <s v="Jesse"/>
    <x v="45"/>
    <x v="3"/>
    <s v="COMP SIGHT"/>
    <s v="M"/>
    <d v="2016-02-14T00:00:00"/>
    <n v="36"/>
    <x v="0"/>
    <x v="54"/>
    <n v="20.620689655172413"/>
    <x v="6"/>
    <x v="1"/>
  </r>
  <r>
    <s v="HANSON"/>
    <s v="Jesse"/>
    <x v="45"/>
    <x v="3"/>
    <s v="COMP SIGHT"/>
    <s v="M"/>
    <d v="2016-03-20T00:00:00"/>
    <n v="36"/>
    <x v="0"/>
    <x v="54"/>
    <n v="20.620689655172413"/>
    <x v="7"/>
    <x v="1"/>
  </r>
  <r>
    <s v="HILTON"/>
    <s v="Greg"/>
    <x v="46"/>
    <x v="0"/>
    <s v="COMP SIGHT"/>
    <s v="M"/>
    <d v="2016-04-17T00:00:00"/>
    <n v="124"/>
    <x v="0"/>
    <x v="55"/>
    <n v="4.2758620689655169"/>
    <x v="0"/>
    <x v="0"/>
  </r>
  <r>
    <s v="HILTON"/>
    <s v="Luke"/>
    <x v="47"/>
    <x v="1"/>
    <s v="BARE"/>
    <s v="M"/>
    <d v="2016-04-17T00:00:00"/>
    <n v="67"/>
    <x v="3"/>
    <x v="56"/>
    <n v="2.3103448275862069"/>
    <x v="0"/>
    <x v="0"/>
  </r>
  <r>
    <s v="HOLMES"/>
    <s v="Ben"/>
    <x v="48"/>
    <x v="1"/>
    <s v="COMP SIGHT"/>
    <s v="M"/>
    <d v="2016-06-05T00:00:00"/>
    <n v="132"/>
    <x v="0"/>
    <x v="57"/>
    <n v="11.551724137931034"/>
    <x v="0"/>
    <x v="0"/>
  </r>
  <r>
    <s v="HOLMES"/>
    <s v="Ben"/>
    <x v="48"/>
    <x v="1"/>
    <s v="COMP SIGHT"/>
    <s v="M"/>
    <d v="2016-01-31T00:00:00"/>
    <n v="122"/>
    <x v="0"/>
    <x v="57"/>
    <n v="11.551724137931034"/>
    <x v="1"/>
    <x v="0"/>
  </r>
  <r>
    <s v="HOLMES"/>
    <s v="Ben"/>
    <x v="48"/>
    <x v="1"/>
    <s v="COMP SIGHT"/>
    <s v="M"/>
    <d v="2016-04-17T00:00:00"/>
    <n v="81"/>
    <x v="0"/>
    <x v="57"/>
    <n v="11.551724137931034"/>
    <x v="2"/>
    <x v="0"/>
  </r>
  <r>
    <s v="HOLMES"/>
    <s v="Ben"/>
    <x v="48"/>
    <x v="1"/>
    <s v="COMP SIGHT"/>
    <s v="M"/>
    <d v="2016-09-04T00:00:00"/>
    <n v="95"/>
    <x v="1"/>
    <x v="58"/>
    <n v="7.7931034482758621"/>
    <x v="0"/>
    <x v="0"/>
  </r>
  <r>
    <s v="HOLMES"/>
    <s v="Ben"/>
    <x v="48"/>
    <x v="1"/>
    <s v="COMP SIGHT"/>
    <s v="M"/>
    <d v="2016-05-15T00:00:00"/>
    <n v="93"/>
    <x v="1"/>
    <x v="58"/>
    <n v="7.7931034482758621"/>
    <x v="1"/>
    <x v="0"/>
  </r>
  <r>
    <s v="HOLMES"/>
    <s v="Ben"/>
    <x v="48"/>
    <x v="1"/>
    <s v="COMP SIGHT"/>
    <s v="M"/>
    <d v="2016-08-14T00:00:00"/>
    <n v="38"/>
    <x v="1"/>
    <x v="58"/>
    <n v="7.7931034482758621"/>
    <x v="2"/>
    <x v="0"/>
  </r>
  <r>
    <s v="HOLMES"/>
    <s v="Tim"/>
    <x v="49"/>
    <x v="0"/>
    <s v="LONG"/>
    <s v="M"/>
    <d v="2016-06-05T00:00:00"/>
    <n v="165"/>
    <x v="3"/>
    <x v="59"/>
    <n v="5.6896551724137927"/>
    <x v="0"/>
    <x v="1"/>
  </r>
  <r>
    <s v="HOLMES"/>
    <s v="Tim"/>
    <x v="49"/>
    <x v="0"/>
    <s v="LONG"/>
    <s v="M"/>
    <d v="2016-01-31T00:00:00"/>
    <n v="180"/>
    <x v="0"/>
    <x v="60"/>
    <n v="6.2068965517241379"/>
    <x v="0"/>
    <x v="1"/>
  </r>
  <r>
    <s v="HOLMES"/>
    <s v="Tim"/>
    <x v="49"/>
    <x v="0"/>
    <s v="LONG"/>
    <s v="M"/>
    <d v="2016-04-03T00:00:00"/>
    <n v="155"/>
    <x v="2"/>
    <x v="61"/>
    <n v="45.724137931034484"/>
    <x v="0"/>
    <x v="1"/>
  </r>
  <r>
    <s v="HOLMES"/>
    <s v="Tim"/>
    <x v="49"/>
    <x v="0"/>
    <s v="LONG"/>
    <s v="M"/>
    <d v="2016-08-14T00:00:00"/>
    <n v="146"/>
    <x v="2"/>
    <x v="61"/>
    <n v="45.724137931034484"/>
    <x v="1"/>
    <x v="1"/>
  </r>
  <r>
    <s v="HOLMES"/>
    <s v="Tim"/>
    <x v="49"/>
    <x v="0"/>
    <s v="LONG"/>
    <s v="M"/>
    <d v="2016-10-16T00:00:00"/>
    <n v="143"/>
    <x v="2"/>
    <x v="61"/>
    <n v="45.724137931034484"/>
    <x v="2"/>
    <x v="1"/>
  </r>
  <r>
    <s v="HOLMES"/>
    <s v="Tim"/>
    <x v="49"/>
    <x v="0"/>
    <s v="LONG"/>
    <s v="M"/>
    <d v="2016-02-21T00:00:00"/>
    <n v="140"/>
    <x v="2"/>
    <x v="61"/>
    <n v="45.724137931034484"/>
    <x v="3"/>
    <x v="1"/>
  </r>
  <r>
    <s v="HOLMES"/>
    <s v="Tim"/>
    <x v="49"/>
    <x v="0"/>
    <s v="LONG"/>
    <s v="M"/>
    <d v="2016-04-17T00:00:00"/>
    <n v="133"/>
    <x v="2"/>
    <x v="61"/>
    <n v="45.724137931034484"/>
    <x v="4"/>
    <x v="1"/>
  </r>
  <r>
    <s v="HOLMES"/>
    <s v="Tim"/>
    <x v="49"/>
    <x v="0"/>
    <s v="LONG"/>
    <s v="M"/>
    <d v="2016-05-29T00:00:00"/>
    <n v="132"/>
    <x v="2"/>
    <x v="61"/>
    <n v="45.724137931034484"/>
    <x v="5"/>
    <x v="1"/>
  </r>
  <r>
    <s v="HOLMES"/>
    <s v="Tim"/>
    <x v="49"/>
    <x v="0"/>
    <s v="LONG"/>
    <s v="M"/>
    <d v="2016-05-15T00:00:00"/>
    <n v="131"/>
    <x v="2"/>
    <x v="61"/>
    <n v="45.724137931034484"/>
    <x v="6"/>
    <x v="1"/>
  </r>
  <r>
    <s v="HOLMES"/>
    <s v="Tim"/>
    <x v="49"/>
    <x v="0"/>
    <s v="LONG"/>
    <s v="M"/>
    <d v="2016-03-20T00:00:00"/>
    <n v="121"/>
    <x v="2"/>
    <x v="61"/>
    <n v="45.724137931034484"/>
    <x v="7"/>
    <x v="1"/>
  </r>
  <r>
    <s v="HOLMES"/>
    <s v="Tim"/>
    <x v="49"/>
    <x v="0"/>
    <s v="LONG"/>
    <s v="M"/>
    <d v="2016-09-04T00:00:00"/>
    <n v="120"/>
    <x v="2"/>
    <x v="61"/>
    <n v="45.724137931034484"/>
    <x v="8"/>
    <x v="1"/>
  </r>
  <r>
    <s v="HOLMES"/>
    <s v="Tim"/>
    <x v="49"/>
    <x v="0"/>
    <s v="LONG"/>
    <s v="M"/>
    <d v="2016-10-09T00:00:00"/>
    <n v="105"/>
    <x v="2"/>
    <x v="61"/>
    <n v="45.724137931034484"/>
    <x v="9"/>
    <x v="1"/>
  </r>
  <r>
    <s v="HOLMES"/>
    <s v="Tim"/>
    <x v="49"/>
    <x v="0"/>
    <s v="LONG"/>
    <s v="M"/>
    <d v="2016-02-14T00:00:00"/>
    <n v="137"/>
    <x v="1"/>
    <x v="62"/>
    <n v="4.7241379310344831"/>
    <x v="0"/>
    <x v="1"/>
  </r>
  <r>
    <s v="INGLIS"/>
    <s v="Tori"/>
    <x v="50"/>
    <x v="3"/>
    <s v="RECURVE"/>
    <s v="F"/>
    <d v="2016-04-17T00:00:00"/>
    <n v="32"/>
    <x v="3"/>
    <x v="63"/>
    <n v="1.103448275862069"/>
    <x v="0"/>
    <x v="0"/>
  </r>
  <r>
    <s v="INGLIS"/>
    <s v="Tori"/>
    <x v="50"/>
    <x v="3"/>
    <s v="RECURVE"/>
    <s v="F"/>
    <d v="2016-04-03T00:00:00"/>
    <n v="61"/>
    <x v="0"/>
    <x v="64"/>
    <n v="2.103448275862069"/>
    <x v="0"/>
    <x v="0"/>
  </r>
  <r>
    <s v="JEFFERY"/>
    <s v="Andrew"/>
    <x v="51"/>
    <x v="2"/>
    <s v="BARE"/>
    <s v="M"/>
    <d v="2016-02-07T00:00:00"/>
    <n v="72"/>
    <x v="3"/>
    <x v="65"/>
    <n v="2.4827586206896552"/>
    <x v="0"/>
    <x v="0"/>
  </r>
  <r>
    <s v="JEFFERY"/>
    <s v="Jed"/>
    <x v="52"/>
    <x v="0"/>
    <s v="BARE"/>
    <s v="M"/>
    <d v="2016-02-07T00:00:00"/>
    <n v="89"/>
    <x v="3"/>
    <x v="7"/>
    <n v="3.0689655172413794"/>
    <x v="0"/>
    <x v="0"/>
  </r>
  <r>
    <s v="JEFFERY"/>
    <s v="Will"/>
    <x v="53"/>
    <x v="2"/>
    <s v="BARE"/>
    <s v="M"/>
    <d v="2016-02-07T00:00:00"/>
    <n v="85"/>
    <x v="0"/>
    <x v="66"/>
    <n v="2.9310344827586206"/>
    <x v="0"/>
    <x v="0"/>
  </r>
  <r>
    <s v="JOHNSTON"/>
    <s v="Clayton"/>
    <x v="54"/>
    <x v="0"/>
    <s v="COMP SIGHT"/>
    <s v="M"/>
    <d v="2016-03-06T00:00:00"/>
    <n v="194"/>
    <x v="0"/>
    <x v="67"/>
    <n v="52.448275862068968"/>
    <x v="0"/>
    <x v="1"/>
  </r>
  <r>
    <s v="JOHNSTON"/>
    <s v="Clayton"/>
    <x v="54"/>
    <x v="0"/>
    <s v="COMP SIGHT"/>
    <s v="M"/>
    <d v="2016-02-21T00:00:00"/>
    <n v="189"/>
    <x v="0"/>
    <x v="67"/>
    <n v="52.448275862068968"/>
    <x v="1"/>
    <x v="1"/>
  </r>
  <r>
    <s v="JOHNSTON"/>
    <s v="Clayton"/>
    <x v="54"/>
    <x v="0"/>
    <s v="COMP SIGHT"/>
    <s v="M"/>
    <d v="2016-10-16T00:00:00"/>
    <n v="186"/>
    <x v="0"/>
    <x v="67"/>
    <n v="52.448275862068968"/>
    <x v="2"/>
    <x v="1"/>
  </r>
  <r>
    <s v="JOHNSTON"/>
    <s v="Clayton"/>
    <x v="54"/>
    <x v="0"/>
    <s v="COMP SIGHT"/>
    <s v="M"/>
    <d v="2016-02-07T00:00:00"/>
    <n v="180"/>
    <x v="0"/>
    <x v="67"/>
    <n v="52.448275862068968"/>
    <x v="3"/>
    <x v="1"/>
  </r>
  <r>
    <s v="JOHNSTON"/>
    <s v="Clayton"/>
    <x v="54"/>
    <x v="0"/>
    <s v="COMP SIGHT"/>
    <s v="M"/>
    <d v="2016-02-28T00:00:00"/>
    <n v="174"/>
    <x v="0"/>
    <x v="67"/>
    <n v="52.448275862068968"/>
    <x v="4"/>
    <x v="1"/>
  </r>
  <r>
    <s v="JOHNSTON"/>
    <s v="Clayton"/>
    <x v="54"/>
    <x v="0"/>
    <s v="COMP SIGHT"/>
    <s v="M"/>
    <d v="2016-09-11T00:00:00"/>
    <n v="165"/>
    <x v="0"/>
    <x v="67"/>
    <n v="52.448275862068968"/>
    <x v="5"/>
    <x v="1"/>
  </r>
  <r>
    <s v="JOHNSTON"/>
    <s v="Clayton"/>
    <x v="54"/>
    <x v="0"/>
    <s v="COMP SIGHT"/>
    <s v="M"/>
    <d v="2016-01-31T00:00:00"/>
    <n v="162"/>
    <x v="0"/>
    <x v="67"/>
    <n v="52.448275862068968"/>
    <x v="6"/>
    <x v="1"/>
  </r>
  <r>
    <s v="JOHNSTON"/>
    <s v="Clayton"/>
    <x v="54"/>
    <x v="0"/>
    <s v="COMP SIGHT"/>
    <s v="M"/>
    <d v="2016-08-14T00:00:00"/>
    <n v="138"/>
    <x v="0"/>
    <x v="67"/>
    <n v="52.448275862068968"/>
    <x v="7"/>
    <x v="1"/>
  </r>
  <r>
    <s v="JOHNSTON"/>
    <s v="Clayton"/>
    <x v="54"/>
    <x v="0"/>
    <s v="COMP SIGHT"/>
    <s v="M"/>
    <d v="2016-02-14T00:00:00"/>
    <n v="133"/>
    <x v="0"/>
    <x v="67"/>
    <n v="52.448275862068968"/>
    <x v="8"/>
    <x v="1"/>
  </r>
  <r>
    <s v="KNIGHT"/>
    <s v="Ryan"/>
    <x v="55"/>
    <x v="0"/>
    <s v="COMP SIGHT"/>
    <s v="M"/>
    <d v="2016-01-17T00:00:00"/>
    <n v="165"/>
    <x v="0"/>
    <x v="59"/>
    <n v="5.6896551724137927"/>
    <x v="0"/>
    <x v="0"/>
  </r>
  <r>
    <s v="LINKLATER"/>
    <s v="Donna"/>
    <x v="56"/>
    <x v="0"/>
    <s v="COMP SIGHT"/>
    <s v="F"/>
    <d v="2016-09-18T00:00:00"/>
    <n v="153"/>
    <x v="0"/>
    <x v="68"/>
    <n v="35.620689655172413"/>
    <x v="0"/>
    <x v="1"/>
  </r>
  <r>
    <s v="LINKLATER"/>
    <s v="Donna"/>
    <x v="56"/>
    <x v="0"/>
    <s v="COMP SIGHT"/>
    <s v="F"/>
    <d v="2016-09-04T00:00:00"/>
    <n v="145"/>
    <x v="0"/>
    <x v="68"/>
    <n v="35.620689655172413"/>
    <x v="1"/>
    <x v="1"/>
  </r>
  <r>
    <s v="LINKLATER"/>
    <s v="Donna"/>
    <x v="56"/>
    <x v="0"/>
    <s v="COMP SIGHT"/>
    <s v="F"/>
    <d v="2016-07-03T00:00:00"/>
    <n v="141"/>
    <x v="0"/>
    <x v="68"/>
    <n v="35.620689655172413"/>
    <x v="2"/>
    <x v="1"/>
  </r>
  <r>
    <s v="LINKLATER"/>
    <s v="Donna"/>
    <x v="56"/>
    <x v="0"/>
    <s v="COMP SIGHT"/>
    <s v="F"/>
    <d v="2016-09-11T00:00:00"/>
    <n v="141"/>
    <x v="0"/>
    <x v="68"/>
    <n v="35.620689655172413"/>
    <x v="3"/>
    <x v="1"/>
  </r>
  <r>
    <s v="LINKLATER"/>
    <s v="Donna"/>
    <x v="56"/>
    <x v="0"/>
    <s v="COMP SIGHT"/>
    <s v="F"/>
    <d v="2016-10-23T00:00:00"/>
    <n v="126"/>
    <x v="0"/>
    <x v="68"/>
    <n v="35.620689655172413"/>
    <x v="4"/>
    <x v="1"/>
  </r>
  <r>
    <s v="LINKLATER"/>
    <s v="Donna"/>
    <x v="56"/>
    <x v="0"/>
    <s v="COMP SIGHT"/>
    <s v="F"/>
    <d v="2016-10-30T00:00:00"/>
    <n v="125"/>
    <x v="0"/>
    <x v="68"/>
    <n v="35.620689655172413"/>
    <x v="5"/>
    <x v="1"/>
  </r>
  <r>
    <s v="LINKLATER"/>
    <s v="Donna"/>
    <x v="56"/>
    <x v="0"/>
    <s v="COMP SIGHT"/>
    <s v="F"/>
    <d v="2016-08-28T00:00:00"/>
    <n v="111"/>
    <x v="0"/>
    <x v="68"/>
    <n v="35.620689655172413"/>
    <x v="6"/>
    <x v="1"/>
  </r>
  <r>
    <s v="LINKLATER"/>
    <s v="Donna"/>
    <x v="56"/>
    <x v="0"/>
    <s v="COMP SIGHT"/>
    <s v="F"/>
    <d v="2016-08-14T00:00:00"/>
    <n v="91"/>
    <x v="0"/>
    <x v="68"/>
    <n v="35.620689655172413"/>
    <x v="7"/>
    <x v="1"/>
  </r>
  <r>
    <s v="LINKLATER"/>
    <s v="Neil"/>
    <x v="57"/>
    <x v="0"/>
    <s v="COMP SIGHT"/>
    <s v="M"/>
    <d v="2016-09-04T00:00:00"/>
    <n v="178"/>
    <x v="0"/>
    <x v="69"/>
    <n v="91.275862068965523"/>
    <x v="0"/>
    <x v="1"/>
  </r>
  <r>
    <s v="LINKLATER"/>
    <s v="Neil"/>
    <x v="57"/>
    <x v="0"/>
    <s v="COMP SIGHT"/>
    <s v="M"/>
    <d v="2016-06-05T00:00:00"/>
    <n v="168"/>
    <x v="0"/>
    <x v="69"/>
    <n v="91.275862068965523"/>
    <x v="1"/>
    <x v="1"/>
  </r>
  <r>
    <s v="LINKLATER"/>
    <s v="Neil"/>
    <x v="57"/>
    <x v="0"/>
    <s v="COMP SIGHT"/>
    <s v="M"/>
    <d v="2016-08-28T00:00:00"/>
    <n v="163"/>
    <x v="0"/>
    <x v="69"/>
    <n v="91.275862068965523"/>
    <x v="2"/>
    <x v="1"/>
  </r>
  <r>
    <s v="LINKLATER"/>
    <s v="Neil"/>
    <x v="57"/>
    <x v="0"/>
    <s v="COMP SIGHT"/>
    <s v="M"/>
    <d v="2016-08-07T00:00:00"/>
    <n v="154"/>
    <x v="0"/>
    <x v="69"/>
    <n v="91.275862068965523"/>
    <x v="3"/>
    <x v="1"/>
  </r>
  <r>
    <s v="LINKLATER"/>
    <s v="Neil"/>
    <x v="57"/>
    <x v="0"/>
    <s v="COMP SIGHT"/>
    <s v="M"/>
    <d v="2016-03-13T00:00:00"/>
    <n v="149"/>
    <x v="0"/>
    <x v="69"/>
    <n v="91.275862068965523"/>
    <x v="4"/>
    <x v="1"/>
  </r>
  <r>
    <s v="LINKLATER"/>
    <s v="Neil"/>
    <x v="57"/>
    <x v="0"/>
    <s v="COMP SIGHT"/>
    <s v="M"/>
    <d v="2016-07-03T00:00:00"/>
    <n v="147"/>
    <x v="0"/>
    <x v="69"/>
    <n v="91.275862068965523"/>
    <x v="5"/>
    <x v="1"/>
  </r>
  <r>
    <s v="LINKLATER"/>
    <s v="Neil"/>
    <x v="57"/>
    <x v="0"/>
    <s v="COMP SIGHT"/>
    <s v="M"/>
    <d v="2016-05-15T00:00:00"/>
    <n v="144"/>
    <x v="0"/>
    <x v="69"/>
    <n v="91.275862068965523"/>
    <x v="6"/>
    <x v="1"/>
  </r>
  <r>
    <s v="LINKLATER"/>
    <s v="Neil"/>
    <x v="57"/>
    <x v="0"/>
    <s v="COMP SIGHT"/>
    <s v="M"/>
    <d v="2016-06-19T00:00:00"/>
    <n v="144"/>
    <x v="0"/>
    <x v="69"/>
    <n v="91.275862068965523"/>
    <x v="7"/>
    <x v="1"/>
  </r>
  <r>
    <s v="LINKLATER"/>
    <s v="Neil"/>
    <x v="57"/>
    <x v="0"/>
    <s v="COMP SIGHT"/>
    <s v="M"/>
    <d v="2016-09-18T00:00:00"/>
    <n v="143"/>
    <x v="0"/>
    <x v="69"/>
    <n v="91.275862068965523"/>
    <x v="8"/>
    <x v="1"/>
  </r>
  <r>
    <s v="LINKLATER"/>
    <s v="Neil"/>
    <x v="57"/>
    <x v="0"/>
    <s v="COMP SIGHT"/>
    <s v="M"/>
    <d v="2016-05-22T00:00:00"/>
    <n v="139"/>
    <x v="0"/>
    <x v="69"/>
    <n v="91.275862068965523"/>
    <x v="9"/>
    <x v="1"/>
  </r>
  <r>
    <s v="LINKLATER"/>
    <s v="Neil"/>
    <x v="57"/>
    <x v="0"/>
    <s v="COMP SIGHT"/>
    <s v="M"/>
    <d v="2016-08-14T00:00:00"/>
    <n v="136"/>
    <x v="0"/>
    <x v="69"/>
    <n v="91.275862068965523"/>
    <x v="10"/>
    <x v="1"/>
  </r>
  <r>
    <s v="LINKLATER"/>
    <s v="Neil"/>
    <x v="57"/>
    <x v="0"/>
    <s v="COMP SIGHT"/>
    <s v="M"/>
    <d v="2016-03-20T00:00:00"/>
    <n v="134"/>
    <x v="0"/>
    <x v="69"/>
    <n v="91.275862068965523"/>
    <x v="11"/>
    <x v="1"/>
  </r>
  <r>
    <s v="LINKLATER"/>
    <s v="Neil"/>
    <x v="57"/>
    <x v="0"/>
    <s v="COMP SIGHT"/>
    <s v="M"/>
    <d v="2016-09-11T00:00:00"/>
    <n v="129"/>
    <x v="0"/>
    <x v="69"/>
    <n v="91.275862068965523"/>
    <x v="12"/>
    <x v="1"/>
  </r>
  <r>
    <s v="LINKLATER"/>
    <s v="Neil"/>
    <x v="57"/>
    <x v="0"/>
    <s v="COMP SIGHT"/>
    <s v="M"/>
    <d v="2016-05-29T00:00:00"/>
    <n v="126"/>
    <x v="0"/>
    <x v="69"/>
    <n v="91.275862068965523"/>
    <x v="13"/>
    <x v="1"/>
  </r>
  <r>
    <s v="LINKLATER"/>
    <s v="Neil"/>
    <x v="57"/>
    <x v="0"/>
    <s v="COMP SIGHT"/>
    <s v="M"/>
    <d v="2016-10-23T00:00:00"/>
    <n v="124"/>
    <x v="0"/>
    <x v="69"/>
    <n v="91.275862068965523"/>
    <x v="14"/>
    <x v="1"/>
  </r>
  <r>
    <s v="LINKLATER"/>
    <s v="Neil"/>
    <x v="57"/>
    <x v="0"/>
    <s v="COMP SIGHT"/>
    <s v="M"/>
    <d v="2016-04-03T00:00:00"/>
    <n v="123"/>
    <x v="0"/>
    <x v="69"/>
    <n v="91.275862068965523"/>
    <x v="15"/>
    <x v="1"/>
  </r>
  <r>
    <s v="LINKLATER"/>
    <s v="Neil"/>
    <x v="57"/>
    <x v="0"/>
    <s v="COMP SIGHT"/>
    <s v="M"/>
    <d v="2016-03-06T00:00:00"/>
    <n v="120"/>
    <x v="0"/>
    <x v="69"/>
    <n v="91.275862068965523"/>
    <x v="16"/>
    <x v="1"/>
  </r>
  <r>
    <s v="LINKLATER"/>
    <s v="Neil"/>
    <x v="57"/>
    <x v="0"/>
    <s v="COMP SIGHT"/>
    <s v="M"/>
    <d v="2016-10-30T00:00:00"/>
    <n v="119"/>
    <x v="0"/>
    <x v="69"/>
    <n v="91.275862068965523"/>
    <x v="17"/>
    <x v="1"/>
  </r>
  <r>
    <s v="LINKLATER"/>
    <s v="Neil"/>
    <x v="57"/>
    <x v="0"/>
    <s v="COMP SIGHT"/>
    <s v="M"/>
    <d v="2016-04-17T00:00:00"/>
    <n v="107"/>
    <x v="0"/>
    <x v="69"/>
    <n v="91.275862068965523"/>
    <x v="18"/>
    <x v="1"/>
  </r>
  <r>
    <s v="LINKLATER"/>
    <s v="Riley"/>
    <x v="58"/>
    <x v="3"/>
    <s v="COMP SIGHT"/>
    <s v="M"/>
    <d v="2016-09-04T00:00:00"/>
    <n v="190"/>
    <x v="0"/>
    <x v="70"/>
    <n v="101.34482758620689"/>
    <x v="0"/>
    <x v="1"/>
  </r>
  <r>
    <s v="LINKLATER"/>
    <s v="Riley"/>
    <x v="58"/>
    <x v="3"/>
    <s v="COMP SIGHT"/>
    <s v="M"/>
    <d v="2016-09-18T00:00:00"/>
    <n v="188"/>
    <x v="0"/>
    <x v="70"/>
    <n v="101.34482758620689"/>
    <x v="1"/>
    <x v="1"/>
  </r>
  <r>
    <s v="LINKLATER"/>
    <s v="Riley"/>
    <x v="58"/>
    <x v="3"/>
    <s v="COMP SIGHT"/>
    <s v="M"/>
    <d v="2016-02-21T00:00:00"/>
    <n v="186"/>
    <x v="0"/>
    <x v="70"/>
    <n v="101.34482758620689"/>
    <x v="2"/>
    <x v="1"/>
  </r>
  <r>
    <s v="LINKLATER"/>
    <s v="Riley"/>
    <x v="58"/>
    <x v="3"/>
    <s v="COMP SIGHT"/>
    <s v="M"/>
    <d v="2016-08-07T00:00:00"/>
    <n v="178"/>
    <x v="0"/>
    <x v="70"/>
    <n v="101.34482758620689"/>
    <x v="3"/>
    <x v="1"/>
  </r>
  <r>
    <s v="LINKLATER"/>
    <s v="Riley"/>
    <x v="58"/>
    <x v="3"/>
    <s v="COMP SIGHT"/>
    <s v="M"/>
    <d v="2016-06-19T00:00:00"/>
    <n v="177"/>
    <x v="0"/>
    <x v="70"/>
    <n v="101.34482758620689"/>
    <x v="4"/>
    <x v="1"/>
  </r>
  <r>
    <s v="LINKLATER"/>
    <s v="Riley"/>
    <x v="58"/>
    <x v="3"/>
    <s v="COMP SIGHT"/>
    <s v="M"/>
    <d v="2016-10-30T00:00:00"/>
    <n v="175"/>
    <x v="0"/>
    <x v="70"/>
    <n v="101.34482758620689"/>
    <x v="5"/>
    <x v="1"/>
  </r>
  <r>
    <s v="LINKLATER"/>
    <s v="Riley"/>
    <x v="58"/>
    <x v="3"/>
    <s v="COMP SIGHT"/>
    <s v="M"/>
    <d v="2016-05-22T00:00:00"/>
    <n v="173"/>
    <x v="0"/>
    <x v="70"/>
    <n v="101.34482758620689"/>
    <x v="6"/>
    <x v="1"/>
  </r>
  <r>
    <s v="LINKLATER"/>
    <s v="Riley"/>
    <x v="58"/>
    <x v="3"/>
    <s v="COMP SIGHT"/>
    <s v="M"/>
    <d v="2016-05-15T00:00:00"/>
    <n v="169"/>
    <x v="0"/>
    <x v="70"/>
    <n v="101.34482758620689"/>
    <x v="7"/>
    <x v="1"/>
  </r>
  <r>
    <s v="LINKLATER"/>
    <s v="Riley"/>
    <x v="58"/>
    <x v="3"/>
    <s v="COMP SIGHT"/>
    <s v="M"/>
    <d v="2016-09-11T00:00:00"/>
    <n v="166"/>
    <x v="0"/>
    <x v="70"/>
    <n v="101.34482758620689"/>
    <x v="8"/>
    <x v="1"/>
  </r>
  <r>
    <s v="LINKLATER"/>
    <s v="Riley"/>
    <x v="58"/>
    <x v="3"/>
    <s v="COMP SIGHT"/>
    <s v="M"/>
    <d v="2016-08-28T00:00:00"/>
    <n v="165"/>
    <x v="0"/>
    <x v="70"/>
    <n v="101.34482758620689"/>
    <x v="9"/>
    <x v="1"/>
  </r>
  <r>
    <s v="LINKLATER"/>
    <s v="Riley"/>
    <x v="58"/>
    <x v="3"/>
    <s v="COMP SIGHT"/>
    <s v="M"/>
    <d v="2016-03-13T00:00:00"/>
    <n v="162"/>
    <x v="0"/>
    <x v="70"/>
    <n v="101.34482758620689"/>
    <x v="10"/>
    <x v="1"/>
  </r>
  <r>
    <s v="LINKLATER"/>
    <s v="Riley"/>
    <x v="58"/>
    <x v="3"/>
    <s v="COMP SIGHT"/>
    <s v="M"/>
    <d v="2016-04-03T00:00:00"/>
    <n v="161"/>
    <x v="0"/>
    <x v="70"/>
    <n v="101.34482758620689"/>
    <x v="11"/>
    <x v="1"/>
  </r>
  <r>
    <s v="LINKLATER"/>
    <s v="Riley"/>
    <x v="58"/>
    <x v="3"/>
    <s v="COMP SIGHT"/>
    <s v="M"/>
    <d v="2016-06-05T00:00:00"/>
    <n v="160"/>
    <x v="0"/>
    <x v="70"/>
    <n v="101.34482758620689"/>
    <x v="12"/>
    <x v="1"/>
  </r>
  <r>
    <s v="LINKLATER"/>
    <s v="Riley"/>
    <x v="58"/>
    <x v="3"/>
    <s v="COMP SIGHT"/>
    <s v="M"/>
    <d v="2016-05-29T00:00:00"/>
    <n v="159"/>
    <x v="0"/>
    <x v="70"/>
    <n v="101.34482758620689"/>
    <x v="13"/>
    <x v="1"/>
  </r>
  <r>
    <s v="LINKLATER"/>
    <s v="Riley"/>
    <x v="58"/>
    <x v="3"/>
    <s v="COMP SIGHT"/>
    <s v="M"/>
    <d v="2016-07-03T00:00:00"/>
    <n v="155"/>
    <x v="0"/>
    <x v="70"/>
    <n v="101.34482758620689"/>
    <x v="14"/>
    <x v="1"/>
  </r>
  <r>
    <s v="LINKLATER"/>
    <s v="Riley"/>
    <x v="58"/>
    <x v="3"/>
    <s v="COMP SIGHT"/>
    <s v="M"/>
    <d v="2016-04-17T00:00:00"/>
    <n v="133"/>
    <x v="0"/>
    <x v="70"/>
    <n v="101.34482758620689"/>
    <x v="15"/>
    <x v="1"/>
  </r>
  <r>
    <s v="LINKLATER"/>
    <s v="Riley"/>
    <x v="58"/>
    <x v="3"/>
    <s v="COMP SIGHT"/>
    <s v="M"/>
    <d v="2016-08-14T00:00:00"/>
    <n v="129"/>
    <x v="0"/>
    <x v="70"/>
    <n v="101.34482758620689"/>
    <x v="16"/>
    <x v="1"/>
  </r>
  <r>
    <s v="LINKLATER"/>
    <s v="Riley"/>
    <x v="58"/>
    <x v="3"/>
    <s v="COMP SIGHT"/>
    <s v="M"/>
    <d v="2016-03-20T00:00:00"/>
    <n v="113"/>
    <x v="0"/>
    <x v="70"/>
    <n v="101.34482758620689"/>
    <x v="17"/>
    <x v="1"/>
  </r>
  <r>
    <s v="LITTLE"/>
    <s v="Chloe"/>
    <x v="59"/>
    <x v="3"/>
    <s v="RECURVE"/>
    <s v="F"/>
    <d v="2016-07-03T00:00:00"/>
    <n v="28"/>
    <x v="1"/>
    <x v="10"/>
    <n v="0.96551724137931039"/>
    <x v="0"/>
    <x v="0"/>
  </r>
  <r>
    <s v="LITTLE"/>
    <s v="Jasmine"/>
    <x v="60"/>
    <x v="1"/>
    <s v="RECURVE"/>
    <s v="F"/>
    <d v="2016-02-14T00:00:00"/>
    <n v="49"/>
    <x v="1"/>
    <x v="31"/>
    <n v="4.6551724137931032"/>
    <x v="0"/>
    <x v="0"/>
  </r>
  <r>
    <s v="LITTLE"/>
    <s v="Jasmine"/>
    <x v="60"/>
    <x v="1"/>
    <s v="RECURVE"/>
    <s v="F"/>
    <d v="2016-02-21T00:00:00"/>
    <n v="48"/>
    <x v="1"/>
    <x v="31"/>
    <n v="4.6551724137931032"/>
    <x v="1"/>
    <x v="0"/>
  </r>
  <r>
    <s v="LITTLE"/>
    <s v="Jasmine"/>
    <x v="60"/>
    <x v="1"/>
    <s v="RECURVE"/>
    <s v="F"/>
    <d v="2016-02-28T00:00:00"/>
    <n v="38"/>
    <x v="1"/>
    <x v="31"/>
    <n v="4.6551724137931032"/>
    <x v="2"/>
    <x v="0"/>
  </r>
  <r>
    <s v="LITTLE"/>
    <s v="Lincoln"/>
    <x v="61"/>
    <x v="0"/>
    <s v="RECURVE"/>
    <s v="M"/>
    <d v="2016-04-17T00:00:00"/>
    <n v="62"/>
    <x v="1"/>
    <x v="71"/>
    <n v="10"/>
    <x v="0"/>
    <x v="0"/>
  </r>
  <r>
    <s v="LITTLE"/>
    <s v="Lincoln"/>
    <x v="61"/>
    <x v="0"/>
    <s v="RECURVE"/>
    <s v="M"/>
    <d v="2016-03-13T00:00:00"/>
    <n v="60"/>
    <x v="1"/>
    <x v="71"/>
    <n v="10"/>
    <x v="1"/>
    <x v="0"/>
  </r>
  <r>
    <s v="LITTLE"/>
    <s v="Lincoln"/>
    <x v="61"/>
    <x v="0"/>
    <s v="RECURVE"/>
    <s v="M"/>
    <d v="2016-03-06T00:00:00"/>
    <n v="59"/>
    <x v="1"/>
    <x v="71"/>
    <n v="10"/>
    <x v="2"/>
    <x v="0"/>
  </r>
  <r>
    <s v="LITTLE"/>
    <s v="Lincoln"/>
    <x v="61"/>
    <x v="0"/>
    <s v="RECURVE"/>
    <s v="M"/>
    <d v="2016-02-28T00:00:00"/>
    <n v="56"/>
    <x v="1"/>
    <x v="71"/>
    <n v="10"/>
    <x v="3"/>
    <x v="0"/>
  </r>
  <r>
    <s v="LITTLE"/>
    <s v="Lincoln"/>
    <x v="61"/>
    <x v="0"/>
    <s v="RECURVE"/>
    <s v="M"/>
    <d v="2016-02-21T00:00:00"/>
    <n v="53"/>
    <x v="1"/>
    <x v="71"/>
    <n v="10"/>
    <x v="4"/>
    <x v="0"/>
  </r>
  <r>
    <s v="LOUDER"/>
    <s v="Amber"/>
    <x v="62"/>
    <x v="1"/>
    <s v="RECURVE"/>
    <s v="F"/>
    <d v="2016-02-21T00:00:00"/>
    <n v="56"/>
    <x v="1"/>
    <x v="72"/>
    <n v="1.9310344827586208"/>
    <x v="0"/>
    <x v="0"/>
  </r>
  <r>
    <s v="LUECKE"/>
    <s v="Charlotte"/>
    <x v="63"/>
    <x v="2"/>
    <s v="RECURVE"/>
    <s v="F"/>
    <d v="2016-07-10T00:00:00"/>
    <n v="23"/>
    <x v="1"/>
    <x v="73"/>
    <n v="0.7931034482758621"/>
    <x v="0"/>
    <x v="0"/>
  </r>
  <r>
    <s v="LUECKE"/>
    <s v="Dave"/>
    <x v="64"/>
    <x v="0"/>
    <s v="COMP SIGHT"/>
    <s v="M"/>
    <d v="2016-07-10T00:00:00"/>
    <n v="166"/>
    <x v="0"/>
    <x v="21"/>
    <n v="5.7241379310344831"/>
    <x v="0"/>
    <x v="0"/>
  </r>
  <r>
    <s v="LUECKE"/>
    <s v="Peter"/>
    <x v="65"/>
    <x v="0"/>
    <s v="BARE"/>
    <s v="M"/>
    <d v="2016-07-10T00:00:00"/>
    <n v="81"/>
    <x v="3"/>
    <x v="74"/>
    <n v="2.7931034482758621"/>
    <x v="0"/>
    <x v="0"/>
  </r>
  <r>
    <s v="LYNCH"/>
    <s v="Hayley"/>
    <x v="66"/>
    <x v="3"/>
    <s v="RECURVE"/>
    <s v="F"/>
    <d v="2016-09-04T00:00:00"/>
    <n v="48"/>
    <x v="1"/>
    <x v="75"/>
    <n v="4.9655172413793105"/>
    <x v="0"/>
    <x v="0"/>
  </r>
  <r>
    <s v="LYNCH"/>
    <s v="Hayley"/>
    <x v="66"/>
    <x v="3"/>
    <s v="RECURVE"/>
    <s v="F"/>
    <d v="2016-04-03T00:00:00"/>
    <n v="40"/>
    <x v="1"/>
    <x v="75"/>
    <n v="4.9655172413793105"/>
    <x v="1"/>
    <x v="0"/>
  </r>
  <r>
    <s v="LYNCH"/>
    <s v="Hayley"/>
    <x v="66"/>
    <x v="3"/>
    <s v="RECURVE"/>
    <s v="F"/>
    <d v="2016-04-17T00:00:00"/>
    <n v="28"/>
    <x v="1"/>
    <x v="75"/>
    <n v="4.9655172413793105"/>
    <x v="2"/>
    <x v="0"/>
  </r>
  <r>
    <s v="LYNCH"/>
    <s v="Hayley"/>
    <x v="66"/>
    <x v="3"/>
    <s v="RECURVE"/>
    <s v="F"/>
    <d v="2016-07-10T00:00:00"/>
    <n v="23"/>
    <x v="1"/>
    <x v="75"/>
    <n v="4.9655172413793105"/>
    <x v="3"/>
    <x v="0"/>
  </r>
  <r>
    <s v="LYNCH"/>
    <s v="Hayley"/>
    <x v="66"/>
    <x v="3"/>
    <s v="RECURVE"/>
    <s v="F"/>
    <d v="2016-05-22T00:00:00"/>
    <n v="5"/>
    <x v="1"/>
    <x v="75"/>
    <n v="4.9655172413793105"/>
    <x v="4"/>
    <x v="0"/>
  </r>
  <r>
    <s v="LYNCH"/>
    <s v="Jeff"/>
    <x v="67"/>
    <x v="0"/>
    <s v="COMP SIGHT"/>
    <s v="M"/>
    <d v="2016-09-04T00:00:00"/>
    <n v="180"/>
    <x v="0"/>
    <x v="76"/>
    <n v="75.41379310344827"/>
    <x v="0"/>
    <x v="1"/>
  </r>
  <r>
    <s v="LYNCH"/>
    <s v="Jeff"/>
    <x v="67"/>
    <x v="0"/>
    <s v="COMP SIGHT"/>
    <s v="M"/>
    <d v="2016-03-06T00:00:00"/>
    <n v="168"/>
    <x v="0"/>
    <x v="76"/>
    <n v="75.41379310344827"/>
    <x v="1"/>
    <x v="1"/>
  </r>
  <r>
    <s v="LYNCH"/>
    <s v="Jeff"/>
    <x v="67"/>
    <x v="0"/>
    <s v="COMP SIGHT"/>
    <s v="M"/>
    <d v="2016-04-03T00:00:00"/>
    <n v="166"/>
    <x v="0"/>
    <x v="76"/>
    <n v="75.41379310344827"/>
    <x v="2"/>
    <x v="1"/>
  </r>
  <r>
    <s v="LYNCH"/>
    <s v="Jeff"/>
    <x v="67"/>
    <x v="0"/>
    <s v="COMP SIGHT"/>
    <s v="M"/>
    <d v="2016-06-05T00:00:00"/>
    <n v="163"/>
    <x v="0"/>
    <x v="76"/>
    <n v="75.41379310344827"/>
    <x v="3"/>
    <x v="1"/>
  </r>
  <r>
    <s v="LYNCH"/>
    <s v="Jeff"/>
    <x v="67"/>
    <x v="0"/>
    <s v="COMP SIGHT"/>
    <s v="M"/>
    <d v="2016-07-10T00:00:00"/>
    <n v="163"/>
    <x v="0"/>
    <x v="76"/>
    <n v="75.41379310344827"/>
    <x v="4"/>
    <x v="1"/>
  </r>
  <r>
    <s v="LYNCH"/>
    <s v="Jeff"/>
    <x v="67"/>
    <x v="0"/>
    <s v="COMP SIGHT"/>
    <s v="M"/>
    <d v="2016-07-03T00:00:00"/>
    <n v="159"/>
    <x v="0"/>
    <x v="76"/>
    <n v="75.41379310344827"/>
    <x v="5"/>
    <x v="1"/>
  </r>
  <r>
    <s v="LYNCH"/>
    <s v="Jeff"/>
    <x v="67"/>
    <x v="0"/>
    <s v="COMP SIGHT"/>
    <s v="M"/>
    <d v="2016-09-18T00:00:00"/>
    <n v="158"/>
    <x v="0"/>
    <x v="76"/>
    <n v="75.41379310344827"/>
    <x v="6"/>
    <x v="1"/>
  </r>
  <r>
    <s v="LYNCH"/>
    <s v="Jeff"/>
    <x v="67"/>
    <x v="0"/>
    <s v="COMP SIGHT"/>
    <s v="M"/>
    <d v="2016-03-13T00:00:00"/>
    <n v="156"/>
    <x v="0"/>
    <x v="76"/>
    <n v="75.41379310344827"/>
    <x v="7"/>
    <x v="1"/>
  </r>
  <r>
    <s v="LYNCH"/>
    <s v="Jeff"/>
    <x v="67"/>
    <x v="0"/>
    <s v="COMP SIGHT"/>
    <s v="M"/>
    <d v="2016-01-17T00:00:00"/>
    <n v="154"/>
    <x v="0"/>
    <x v="76"/>
    <n v="75.41379310344827"/>
    <x v="8"/>
    <x v="1"/>
  </r>
  <r>
    <s v="LYNCH"/>
    <s v="Jeff"/>
    <x v="67"/>
    <x v="0"/>
    <s v="COMP SIGHT"/>
    <s v="M"/>
    <d v="2016-05-22T00:00:00"/>
    <n v="148"/>
    <x v="0"/>
    <x v="76"/>
    <n v="75.41379310344827"/>
    <x v="9"/>
    <x v="1"/>
  </r>
  <r>
    <s v="LYNCH"/>
    <s v="Jeff"/>
    <x v="67"/>
    <x v="0"/>
    <s v="COMP SIGHT"/>
    <s v="M"/>
    <d v="2016-09-11T00:00:00"/>
    <n v="148"/>
    <x v="0"/>
    <x v="76"/>
    <n v="75.41379310344827"/>
    <x v="10"/>
    <x v="1"/>
  </r>
  <r>
    <s v="LYNCH"/>
    <s v="Jeff"/>
    <x v="67"/>
    <x v="0"/>
    <s v="COMP SIGHT"/>
    <s v="M"/>
    <d v="2016-05-29T00:00:00"/>
    <n v="145"/>
    <x v="0"/>
    <x v="76"/>
    <n v="75.41379310344827"/>
    <x v="11"/>
    <x v="1"/>
  </r>
  <r>
    <s v="LYNCH"/>
    <s v="Jeff"/>
    <x v="67"/>
    <x v="0"/>
    <s v="COMP SIGHT"/>
    <s v="M"/>
    <d v="2016-04-17T00:00:00"/>
    <n v="142"/>
    <x v="0"/>
    <x v="76"/>
    <n v="75.41379310344827"/>
    <x v="12"/>
    <x v="1"/>
  </r>
  <r>
    <s v="LYNCH"/>
    <s v="Jeff"/>
    <x v="67"/>
    <x v="0"/>
    <s v="COMP SIGHT"/>
    <s v="M"/>
    <d v="2016-08-07T00:00:00"/>
    <n v="137"/>
    <x v="0"/>
    <x v="76"/>
    <n v="75.41379310344827"/>
    <x v="13"/>
    <x v="1"/>
  </r>
  <r>
    <s v="M"/>
    <s v="Nik"/>
    <x v="68"/>
    <x v="0"/>
    <s v="LONG"/>
    <s v="M"/>
    <d v="2016-06-19T00:00:00"/>
    <n v="40"/>
    <x v="2"/>
    <x v="77"/>
    <n v="1.3793103448275863"/>
    <x v="0"/>
    <x v="0"/>
  </r>
  <r>
    <s v="MAC GREGOR"/>
    <s v="Gavin"/>
    <x v="69"/>
    <x v="0"/>
    <s v="RECURVE"/>
    <s v="M"/>
    <d v="2016-03-06T00:00:00"/>
    <n v="129"/>
    <x v="1"/>
    <x v="78"/>
    <n v="8.3793103448275854"/>
    <x v="0"/>
    <x v="0"/>
  </r>
  <r>
    <s v="MAC GREGOR"/>
    <s v="Gavin"/>
    <x v="69"/>
    <x v="0"/>
    <s v="RECURVE"/>
    <s v="M"/>
    <d v="2016-02-14T00:00:00"/>
    <n v="114"/>
    <x v="1"/>
    <x v="78"/>
    <n v="8.3793103448275854"/>
    <x v="1"/>
    <x v="0"/>
  </r>
  <r>
    <s v="MANNERS"/>
    <s v="Chris"/>
    <x v="70"/>
    <x v="0"/>
    <s v="RECURVE"/>
    <s v="M"/>
    <d v="2016-02-14T00:00:00"/>
    <n v="161"/>
    <x v="1"/>
    <x v="79"/>
    <n v="34.758620689655174"/>
    <x v="0"/>
    <x v="1"/>
  </r>
  <r>
    <s v="MANNERS"/>
    <s v="Chris"/>
    <x v="70"/>
    <x v="0"/>
    <s v="RECURVE"/>
    <s v="M"/>
    <d v="2016-02-28T00:00:00"/>
    <n v="149"/>
    <x v="1"/>
    <x v="79"/>
    <n v="34.758620689655174"/>
    <x v="1"/>
    <x v="1"/>
  </r>
  <r>
    <s v="MANNERS"/>
    <s v="Chris"/>
    <x v="70"/>
    <x v="0"/>
    <s v="RECURVE"/>
    <s v="M"/>
    <d v="2016-06-05T00:00:00"/>
    <n v="125"/>
    <x v="1"/>
    <x v="79"/>
    <n v="34.758620689655174"/>
    <x v="2"/>
    <x v="1"/>
  </r>
  <r>
    <s v="MANNERS"/>
    <s v="Chris"/>
    <x v="70"/>
    <x v="0"/>
    <s v="RECURVE"/>
    <s v="M"/>
    <d v="2016-08-28T00:00:00"/>
    <n v="124"/>
    <x v="1"/>
    <x v="79"/>
    <n v="34.758620689655174"/>
    <x v="3"/>
    <x v="1"/>
  </r>
  <r>
    <s v="MANNERS"/>
    <s v="Chris"/>
    <x v="70"/>
    <x v="0"/>
    <s v="RECURVE"/>
    <s v="M"/>
    <d v="2016-05-22T00:00:00"/>
    <n v="118"/>
    <x v="1"/>
    <x v="79"/>
    <n v="34.758620689655174"/>
    <x v="4"/>
    <x v="1"/>
  </r>
  <r>
    <s v="MANNERS"/>
    <s v="Chris"/>
    <x v="70"/>
    <x v="0"/>
    <s v="RECURVE"/>
    <s v="M"/>
    <d v="2016-10-09T00:00:00"/>
    <n v="114"/>
    <x v="1"/>
    <x v="79"/>
    <n v="34.758620689655174"/>
    <x v="5"/>
    <x v="1"/>
  </r>
  <r>
    <s v="MANNERS"/>
    <s v="Chris"/>
    <x v="70"/>
    <x v="0"/>
    <s v="RECURVE"/>
    <s v="M"/>
    <d v="2016-01-31T00:00:00"/>
    <n v="109"/>
    <x v="1"/>
    <x v="79"/>
    <n v="34.758620689655174"/>
    <x v="6"/>
    <x v="1"/>
  </r>
  <r>
    <s v="MANNERS"/>
    <s v="Chris"/>
    <x v="70"/>
    <x v="0"/>
    <s v="RECURVE"/>
    <s v="M"/>
    <d v="2016-08-14T00:00:00"/>
    <n v="108"/>
    <x v="1"/>
    <x v="79"/>
    <n v="34.758620689655174"/>
    <x v="7"/>
    <x v="1"/>
  </r>
  <r>
    <s v="MANNERS"/>
    <s v="Chris"/>
    <x v="70"/>
    <x v="0"/>
    <s v="RECURVE"/>
    <s v="M"/>
    <d v="2016-01-17T00:00:00"/>
    <n v="0"/>
    <x v="1"/>
    <x v="79"/>
    <n v="34.758620689655174"/>
    <x v="8"/>
    <x v="1"/>
  </r>
  <r>
    <s v="MARTIN"/>
    <s v="Jack"/>
    <x v="71"/>
    <x v="1"/>
    <s v="COMP SIGHT"/>
    <s v="M"/>
    <d v="2016-02-14T00:00:00"/>
    <n v="108"/>
    <x v="0"/>
    <x v="80"/>
    <n v="3.7241379310344827"/>
    <x v="0"/>
    <x v="0"/>
  </r>
  <r>
    <s v="MATTSON"/>
    <s v="Geneo"/>
    <x v="72"/>
    <x v="0"/>
    <s v="RECURVE"/>
    <s v="M"/>
    <d v="2016-02-07T00:00:00"/>
    <n v="98"/>
    <x v="3"/>
    <x v="81"/>
    <n v="3.3793103448275863"/>
    <x v="0"/>
    <x v="1"/>
  </r>
  <r>
    <s v="MATTSON"/>
    <s v="Geneo"/>
    <x v="72"/>
    <x v="0"/>
    <s v="RECURVE"/>
    <s v="M"/>
    <d v="2016-08-07T00:00:00"/>
    <n v="130"/>
    <x v="1"/>
    <x v="82"/>
    <n v="37.03448275862069"/>
    <x v="0"/>
    <x v="1"/>
  </r>
  <r>
    <s v="MATTSON"/>
    <s v="Geneo"/>
    <x v="72"/>
    <x v="0"/>
    <s v="RECURVE"/>
    <s v="M"/>
    <d v="2016-02-21T00:00:00"/>
    <n v="120"/>
    <x v="1"/>
    <x v="82"/>
    <n v="37.03448275862069"/>
    <x v="1"/>
    <x v="1"/>
  </r>
  <r>
    <s v="MATTSON"/>
    <s v="Geneo"/>
    <x v="72"/>
    <x v="0"/>
    <s v="RECURVE"/>
    <s v="M"/>
    <d v="2016-10-23T00:00:00"/>
    <n v="106"/>
    <x v="1"/>
    <x v="82"/>
    <n v="37.03448275862069"/>
    <x v="2"/>
    <x v="1"/>
  </r>
  <r>
    <s v="MATTSON"/>
    <s v="Geneo"/>
    <x v="72"/>
    <x v="0"/>
    <s v="RECURVE"/>
    <s v="M"/>
    <d v="2016-10-16T00:00:00"/>
    <n v="102"/>
    <x v="1"/>
    <x v="82"/>
    <n v="37.03448275862069"/>
    <x v="3"/>
    <x v="1"/>
  </r>
  <r>
    <s v="MATTSON"/>
    <s v="Geneo"/>
    <x v="72"/>
    <x v="0"/>
    <s v="RECURVE"/>
    <s v="M"/>
    <d v="2016-05-29T00:00:00"/>
    <n v="98"/>
    <x v="1"/>
    <x v="82"/>
    <n v="37.03448275862069"/>
    <x v="4"/>
    <x v="1"/>
  </r>
  <r>
    <s v="MATTSON"/>
    <s v="Geneo"/>
    <x v="72"/>
    <x v="0"/>
    <s v="RECURVE"/>
    <s v="M"/>
    <d v="2016-03-20T00:00:00"/>
    <n v="95"/>
    <x v="1"/>
    <x v="82"/>
    <n v="37.03448275862069"/>
    <x v="5"/>
    <x v="1"/>
  </r>
  <r>
    <s v="MATTSON"/>
    <s v="Geneo"/>
    <x v="72"/>
    <x v="0"/>
    <s v="RECURVE"/>
    <s v="M"/>
    <d v="2016-07-03T00:00:00"/>
    <n v="95"/>
    <x v="1"/>
    <x v="82"/>
    <n v="37.03448275862069"/>
    <x v="6"/>
    <x v="1"/>
  </r>
  <r>
    <s v="MATTSON"/>
    <s v="Geneo"/>
    <x v="72"/>
    <x v="0"/>
    <s v="RECURVE"/>
    <s v="M"/>
    <d v="2016-09-11T00:00:00"/>
    <n v="86"/>
    <x v="1"/>
    <x v="82"/>
    <n v="37.03448275862069"/>
    <x v="7"/>
    <x v="1"/>
  </r>
  <r>
    <s v="MATTSON"/>
    <s v="Geneo"/>
    <x v="72"/>
    <x v="0"/>
    <s v="RECURVE"/>
    <s v="M"/>
    <d v="2016-01-17T00:00:00"/>
    <n v="85"/>
    <x v="1"/>
    <x v="82"/>
    <n v="37.03448275862069"/>
    <x v="8"/>
    <x v="1"/>
  </r>
  <r>
    <s v="MATTSON"/>
    <s v="Geneo"/>
    <x v="72"/>
    <x v="0"/>
    <s v="RECURVE"/>
    <s v="M"/>
    <d v="2016-10-09T00:00:00"/>
    <n v="79"/>
    <x v="1"/>
    <x v="82"/>
    <n v="37.03448275862069"/>
    <x v="9"/>
    <x v="1"/>
  </r>
  <r>
    <s v="MATTSON"/>
    <s v="Geneo"/>
    <x v="72"/>
    <x v="0"/>
    <s v="RECURVE"/>
    <s v="M"/>
    <d v="2016-04-17T00:00:00"/>
    <n v="78"/>
    <x v="1"/>
    <x v="82"/>
    <n v="37.03448275862069"/>
    <x v="10"/>
    <x v="1"/>
  </r>
  <r>
    <s v="MCCALLUM"/>
    <s v="Chris"/>
    <x v="73"/>
    <x v="0"/>
    <s v="COMP SIGHT"/>
    <s v="M"/>
    <d v="2016-07-10T00:00:00"/>
    <n v="113"/>
    <x v="0"/>
    <x v="83"/>
    <n v="7.6896551724137927"/>
    <x v="0"/>
    <x v="0"/>
  </r>
  <r>
    <s v="MCCALLUM"/>
    <s v="Chris"/>
    <x v="73"/>
    <x v="0"/>
    <s v="COMP SIGHT"/>
    <s v="M"/>
    <d v="2016-08-07T00:00:00"/>
    <n v="110"/>
    <x v="0"/>
    <x v="83"/>
    <n v="7.6896551724137927"/>
    <x v="1"/>
    <x v="0"/>
  </r>
  <r>
    <s v="MCCALLUM"/>
    <s v="Greg"/>
    <x v="74"/>
    <x v="0"/>
    <s v="COMP SIGHT"/>
    <s v="M"/>
    <d v="2016-10-16T00:00:00"/>
    <n v="185"/>
    <x v="0"/>
    <x v="84"/>
    <n v="109.27586206896552"/>
    <x v="0"/>
    <x v="1"/>
  </r>
  <r>
    <s v="MCCALLUM"/>
    <s v="Greg"/>
    <x v="74"/>
    <x v="0"/>
    <s v="COMP SIGHT"/>
    <s v="M"/>
    <d v="2016-02-21T00:00:00"/>
    <n v="179"/>
    <x v="0"/>
    <x v="84"/>
    <n v="109.27586206896552"/>
    <x v="1"/>
    <x v="1"/>
  </r>
  <r>
    <s v="MCCALLUM"/>
    <s v="Greg"/>
    <x v="74"/>
    <x v="0"/>
    <s v="COMP SIGHT"/>
    <s v="M"/>
    <d v="2016-10-09T00:00:00"/>
    <n v="177"/>
    <x v="0"/>
    <x v="84"/>
    <n v="109.27586206896552"/>
    <x v="2"/>
    <x v="1"/>
  </r>
  <r>
    <s v="MCCALLUM"/>
    <s v="Greg"/>
    <x v="74"/>
    <x v="0"/>
    <s v="COMP SIGHT"/>
    <s v="M"/>
    <d v="2016-01-17T00:00:00"/>
    <n v="169"/>
    <x v="0"/>
    <x v="84"/>
    <n v="109.27586206896552"/>
    <x v="3"/>
    <x v="1"/>
  </r>
  <r>
    <s v="MCCALLUM"/>
    <s v="Greg"/>
    <x v="74"/>
    <x v="0"/>
    <s v="COMP SIGHT"/>
    <s v="M"/>
    <d v="2016-09-11T00:00:00"/>
    <n v="168"/>
    <x v="0"/>
    <x v="84"/>
    <n v="109.27586206896552"/>
    <x v="4"/>
    <x v="1"/>
  </r>
  <r>
    <s v="MCCALLUM"/>
    <s v="Greg"/>
    <x v="74"/>
    <x v="0"/>
    <s v="COMP SIGHT"/>
    <s v="M"/>
    <d v="2016-09-18T00:00:00"/>
    <n v="166"/>
    <x v="0"/>
    <x v="84"/>
    <n v="109.27586206896552"/>
    <x v="5"/>
    <x v="1"/>
  </r>
  <r>
    <s v="MCCALLUM"/>
    <s v="Greg"/>
    <x v="74"/>
    <x v="0"/>
    <s v="COMP SIGHT"/>
    <s v="M"/>
    <d v="2016-02-07T00:00:00"/>
    <n v="164"/>
    <x v="0"/>
    <x v="84"/>
    <n v="109.27586206896552"/>
    <x v="6"/>
    <x v="1"/>
  </r>
  <r>
    <s v="MCCALLUM"/>
    <s v="Greg"/>
    <x v="74"/>
    <x v="0"/>
    <s v="COMP SIGHT"/>
    <s v="M"/>
    <d v="2016-02-28T00:00:00"/>
    <n v="164"/>
    <x v="0"/>
    <x v="84"/>
    <n v="109.27586206896552"/>
    <x v="7"/>
    <x v="1"/>
  </r>
  <r>
    <s v="MCCALLUM"/>
    <s v="Greg"/>
    <x v="74"/>
    <x v="0"/>
    <s v="COMP SIGHT"/>
    <s v="M"/>
    <d v="2016-03-13T00:00:00"/>
    <n v="164"/>
    <x v="0"/>
    <x v="84"/>
    <n v="109.27586206896552"/>
    <x v="8"/>
    <x v="1"/>
  </r>
  <r>
    <s v="MCCALLUM"/>
    <s v="Greg"/>
    <x v="74"/>
    <x v="0"/>
    <s v="COMP SIGHT"/>
    <s v="M"/>
    <d v="2016-10-02T00:00:00"/>
    <n v="164"/>
    <x v="0"/>
    <x v="84"/>
    <n v="109.27586206896552"/>
    <x v="9"/>
    <x v="1"/>
  </r>
  <r>
    <s v="MCCALLUM"/>
    <s v="Greg"/>
    <x v="74"/>
    <x v="0"/>
    <s v="COMP SIGHT"/>
    <s v="M"/>
    <d v="2016-09-04T00:00:00"/>
    <n v="162"/>
    <x v="0"/>
    <x v="84"/>
    <n v="109.27586206896552"/>
    <x v="10"/>
    <x v="1"/>
  </r>
  <r>
    <s v="MCCALLUM"/>
    <s v="Greg"/>
    <x v="74"/>
    <x v="0"/>
    <s v="COMP SIGHT"/>
    <s v="M"/>
    <d v="2016-05-15T00:00:00"/>
    <n v="158"/>
    <x v="0"/>
    <x v="84"/>
    <n v="109.27586206896552"/>
    <x v="11"/>
    <x v="1"/>
  </r>
  <r>
    <s v="MCCALLUM"/>
    <s v="Greg"/>
    <x v="74"/>
    <x v="0"/>
    <s v="COMP SIGHT"/>
    <s v="M"/>
    <d v="2016-02-14T00:00:00"/>
    <n v="157"/>
    <x v="0"/>
    <x v="84"/>
    <n v="109.27586206896552"/>
    <x v="12"/>
    <x v="1"/>
  </r>
  <r>
    <s v="MCCALLUM"/>
    <s v="Greg"/>
    <x v="74"/>
    <x v="0"/>
    <s v="COMP SIGHT"/>
    <s v="M"/>
    <d v="2016-08-07T00:00:00"/>
    <n v="156"/>
    <x v="0"/>
    <x v="84"/>
    <n v="109.27586206896552"/>
    <x v="13"/>
    <x v="1"/>
  </r>
  <r>
    <s v="MCCALLUM"/>
    <s v="Greg"/>
    <x v="74"/>
    <x v="0"/>
    <s v="COMP SIGHT"/>
    <s v="M"/>
    <d v="2016-03-06T00:00:00"/>
    <n v="155"/>
    <x v="0"/>
    <x v="84"/>
    <n v="109.27586206896552"/>
    <x v="14"/>
    <x v="1"/>
  </r>
  <r>
    <s v="MCCALLUM"/>
    <s v="Greg"/>
    <x v="74"/>
    <x v="0"/>
    <s v="COMP SIGHT"/>
    <s v="M"/>
    <d v="2016-10-23T00:00:00"/>
    <n v="150"/>
    <x v="0"/>
    <x v="84"/>
    <n v="109.27586206896552"/>
    <x v="15"/>
    <x v="1"/>
  </r>
  <r>
    <s v="MCCALLUM"/>
    <s v="Greg"/>
    <x v="74"/>
    <x v="0"/>
    <s v="COMP SIGHT"/>
    <s v="M"/>
    <d v="2016-08-14T00:00:00"/>
    <n v="148"/>
    <x v="0"/>
    <x v="84"/>
    <n v="109.27586206896552"/>
    <x v="16"/>
    <x v="1"/>
  </r>
  <r>
    <s v="MCCALLUM"/>
    <s v="Greg"/>
    <x v="74"/>
    <x v="0"/>
    <s v="COMP SIGHT"/>
    <s v="M"/>
    <d v="2016-03-20T00:00:00"/>
    <n v="140"/>
    <x v="0"/>
    <x v="84"/>
    <n v="109.27586206896552"/>
    <x v="17"/>
    <x v="1"/>
  </r>
  <r>
    <s v="MCCALLUM"/>
    <s v="Greg"/>
    <x v="74"/>
    <x v="0"/>
    <s v="COMP SIGHT"/>
    <s v="M"/>
    <d v="2016-07-10T00:00:00"/>
    <n v="131"/>
    <x v="0"/>
    <x v="84"/>
    <n v="109.27586206896552"/>
    <x v="18"/>
    <x v="1"/>
  </r>
  <r>
    <s v="MCCALLUM"/>
    <s v="Greg"/>
    <x v="74"/>
    <x v="0"/>
    <s v="COMP SIGHT"/>
    <s v="M"/>
    <d v="2016-04-17T00:00:00"/>
    <n v="112"/>
    <x v="0"/>
    <x v="84"/>
    <n v="109.27586206896552"/>
    <x v="19"/>
    <x v="1"/>
  </r>
  <r>
    <s v="MCCALLUM"/>
    <s v="Jack"/>
    <x v="75"/>
    <x v="2"/>
    <s v="COMP SIGHT"/>
    <s v="M"/>
    <d v="2016-02-21T00:00:00"/>
    <n v="183"/>
    <x v="0"/>
    <x v="85"/>
    <n v="67.65517241379311"/>
    <x v="0"/>
    <x v="1"/>
  </r>
  <r>
    <s v="MCCALLUM"/>
    <s v="Jack"/>
    <x v="75"/>
    <x v="2"/>
    <s v="COMP SIGHT"/>
    <s v="M"/>
    <d v="2016-09-18T00:00:00"/>
    <n v="173"/>
    <x v="0"/>
    <x v="85"/>
    <n v="67.65517241379311"/>
    <x v="1"/>
    <x v="1"/>
  </r>
  <r>
    <s v="MCCALLUM"/>
    <s v="Jack"/>
    <x v="75"/>
    <x v="2"/>
    <s v="COMP SIGHT"/>
    <s v="M"/>
    <d v="2016-10-16T00:00:00"/>
    <n v="172"/>
    <x v="0"/>
    <x v="85"/>
    <n v="67.65517241379311"/>
    <x v="2"/>
    <x v="1"/>
  </r>
  <r>
    <s v="MCCALLUM"/>
    <s v="Jack"/>
    <x v="75"/>
    <x v="2"/>
    <s v="COMP SIGHT"/>
    <s v="M"/>
    <d v="2016-10-02T00:00:00"/>
    <n v="169"/>
    <x v="0"/>
    <x v="85"/>
    <n v="67.65517241379311"/>
    <x v="3"/>
    <x v="1"/>
  </r>
  <r>
    <s v="MCCALLUM"/>
    <s v="Jack"/>
    <x v="75"/>
    <x v="2"/>
    <s v="COMP SIGHT"/>
    <s v="M"/>
    <d v="2016-02-28T00:00:00"/>
    <n v="160"/>
    <x v="0"/>
    <x v="85"/>
    <n v="67.65517241379311"/>
    <x v="4"/>
    <x v="1"/>
  </r>
  <r>
    <s v="MCCALLUM"/>
    <s v="Jack"/>
    <x v="75"/>
    <x v="2"/>
    <s v="COMP SIGHT"/>
    <s v="M"/>
    <d v="2016-03-06T00:00:00"/>
    <n v="158"/>
    <x v="0"/>
    <x v="85"/>
    <n v="67.65517241379311"/>
    <x v="5"/>
    <x v="1"/>
  </r>
  <r>
    <s v="MCCALLUM"/>
    <s v="Jack"/>
    <x v="75"/>
    <x v="2"/>
    <s v="COMP SIGHT"/>
    <s v="M"/>
    <d v="2016-02-14T00:00:00"/>
    <n v="152"/>
    <x v="0"/>
    <x v="85"/>
    <n v="67.65517241379311"/>
    <x v="6"/>
    <x v="1"/>
  </r>
  <r>
    <s v="MCCALLUM"/>
    <s v="Jack"/>
    <x v="75"/>
    <x v="2"/>
    <s v="COMP SIGHT"/>
    <s v="M"/>
    <d v="2016-10-23T00:00:00"/>
    <n v="149"/>
    <x v="0"/>
    <x v="85"/>
    <n v="67.65517241379311"/>
    <x v="7"/>
    <x v="1"/>
  </r>
  <r>
    <s v="MCCALLUM"/>
    <s v="Jack"/>
    <x v="75"/>
    <x v="2"/>
    <s v="COMP SIGHT"/>
    <s v="M"/>
    <d v="2016-05-15T00:00:00"/>
    <n v="146"/>
    <x v="0"/>
    <x v="85"/>
    <n v="67.65517241379311"/>
    <x v="8"/>
    <x v="1"/>
  </r>
  <r>
    <s v="MCCALLUM"/>
    <s v="Jack"/>
    <x v="75"/>
    <x v="2"/>
    <s v="COMP SIGHT"/>
    <s v="M"/>
    <d v="2016-09-04T00:00:00"/>
    <n v="134"/>
    <x v="0"/>
    <x v="85"/>
    <n v="67.65517241379311"/>
    <x v="9"/>
    <x v="1"/>
  </r>
  <r>
    <s v="MCCALLUM"/>
    <s v="Jack"/>
    <x v="75"/>
    <x v="2"/>
    <s v="COMP SIGHT"/>
    <s v="M"/>
    <d v="2016-07-10T00:00:00"/>
    <n v="130"/>
    <x v="0"/>
    <x v="85"/>
    <n v="67.65517241379311"/>
    <x v="10"/>
    <x v="1"/>
  </r>
  <r>
    <s v="MCCALLUM"/>
    <s v="Jack"/>
    <x v="75"/>
    <x v="2"/>
    <s v="COMP SIGHT"/>
    <s v="M"/>
    <d v="2016-01-17T00:00:00"/>
    <n v="129"/>
    <x v="0"/>
    <x v="85"/>
    <n v="67.65517241379311"/>
    <x v="11"/>
    <x v="1"/>
  </r>
  <r>
    <s v="MCCALLUM"/>
    <s v="Jack"/>
    <x v="75"/>
    <x v="2"/>
    <s v="COMP SIGHT"/>
    <s v="M"/>
    <d v="2016-09-11T00:00:00"/>
    <n v="107"/>
    <x v="0"/>
    <x v="85"/>
    <n v="67.65517241379311"/>
    <x v="12"/>
    <x v="1"/>
  </r>
  <r>
    <s v="MCCALLUM"/>
    <s v="Samuel"/>
    <x v="76"/>
    <x v="1"/>
    <s v="COMP SIGHT"/>
    <s v="M"/>
    <d v="2016-03-06T00:00:00"/>
    <n v="176"/>
    <x v="0"/>
    <x v="86"/>
    <n v="90.41379310344827"/>
    <x v="0"/>
    <x v="1"/>
  </r>
  <r>
    <s v="MCCALLUM"/>
    <s v="Samuel"/>
    <x v="76"/>
    <x v="1"/>
    <s v="COMP SIGHT"/>
    <s v="M"/>
    <d v="2016-10-16T00:00:00"/>
    <n v="172"/>
    <x v="0"/>
    <x v="86"/>
    <n v="90.41379310344827"/>
    <x v="1"/>
    <x v="1"/>
  </r>
  <r>
    <s v="MCCALLUM"/>
    <s v="Samuel"/>
    <x v="76"/>
    <x v="1"/>
    <s v="COMP SIGHT"/>
    <s v="M"/>
    <d v="2016-08-07T00:00:00"/>
    <n v="171"/>
    <x v="0"/>
    <x v="86"/>
    <n v="90.41379310344827"/>
    <x v="2"/>
    <x v="1"/>
  </r>
  <r>
    <s v="MCCALLUM"/>
    <s v="Samuel"/>
    <x v="76"/>
    <x v="1"/>
    <s v="COMP SIGHT"/>
    <s v="M"/>
    <d v="2016-02-28T00:00:00"/>
    <n v="166"/>
    <x v="0"/>
    <x v="86"/>
    <n v="90.41379310344827"/>
    <x v="3"/>
    <x v="1"/>
  </r>
  <r>
    <s v="MCCALLUM"/>
    <s v="Samuel"/>
    <x v="76"/>
    <x v="1"/>
    <s v="COMP SIGHT"/>
    <s v="M"/>
    <d v="2016-03-13T00:00:00"/>
    <n v="165"/>
    <x v="0"/>
    <x v="86"/>
    <n v="90.41379310344827"/>
    <x v="4"/>
    <x v="1"/>
  </r>
  <r>
    <s v="MCCALLUM"/>
    <s v="Samuel"/>
    <x v="76"/>
    <x v="1"/>
    <s v="COMP SIGHT"/>
    <s v="M"/>
    <d v="2016-08-14T00:00:00"/>
    <n v="163"/>
    <x v="0"/>
    <x v="86"/>
    <n v="90.41379310344827"/>
    <x v="5"/>
    <x v="1"/>
  </r>
  <r>
    <s v="MCCALLUM"/>
    <s v="Samuel"/>
    <x v="76"/>
    <x v="1"/>
    <s v="COMP SIGHT"/>
    <s v="M"/>
    <d v="2016-02-14T00:00:00"/>
    <n v="157"/>
    <x v="0"/>
    <x v="86"/>
    <n v="90.41379310344827"/>
    <x v="6"/>
    <x v="1"/>
  </r>
  <r>
    <s v="MCCALLUM"/>
    <s v="Samuel"/>
    <x v="76"/>
    <x v="1"/>
    <s v="COMP SIGHT"/>
    <s v="M"/>
    <d v="2016-10-23T00:00:00"/>
    <n v="156"/>
    <x v="0"/>
    <x v="86"/>
    <n v="90.41379310344827"/>
    <x v="7"/>
    <x v="1"/>
  </r>
  <r>
    <s v="MCCALLUM"/>
    <s v="Samuel"/>
    <x v="76"/>
    <x v="1"/>
    <s v="COMP SIGHT"/>
    <s v="M"/>
    <d v="2016-09-18T00:00:00"/>
    <n v="153"/>
    <x v="0"/>
    <x v="86"/>
    <n v="90.41379310344827"/>
    <x v="8"/>
    <x v="1"/>
  </r>
  <r>
    <s v="MCCALLUM"/>
    <s v="Samuel"/>
    <x v="76"/>
    <x v="1"/>
    <s v="COMP SIGHT"/>
    <s v="M"/>
    <d v="2016-01-17T00:00:00"/>
    <n v="150"/>
    <x v="0"/>
    <x v="86"/>
    <n v="90.41379310344827"/>
    <x v="9"/>
    <x v="1"/>
  </r>
  <r>
    <s v="MCCALLUM"/>
    <s v="Samuel"/>
    <x v="76"/>
    <x v="1"/>
    <s v="COMP SIGHT"/>
    <s v="M"/>
    <d v="2016-02-21T00:00:00"/>
    <n v="150"/>
    <x v="0"/>
    <x v="86"/>
    <n v="90.41379310344827"/>
    <x v="10"/>
    <x v="1"/>
  </r>
  <r>
    <s v="MCCALLUM"/>
    <s v="Samuel"/>
    <x v="76"/>
    <x v="1"/>
    <s v="COMP SIGHT"/>
    <s v="M"/>
    <d v="2016-09-11T00:00:00"/>
    <n v="149"/>
    <x v="0"/>
    <x v="86"/>
    <n v="90.41379310344827"/>
    <x v="11"/>
    <x v="1"/>
  </r>
  <r>
    <s v="MCCALLUM"/>
    <s v="Samuel"/>
    <x v="76"/>
    <x v="1"/>
    <s v="COMP SIGHT"/>
    <s v="M"/>
    <d v="2016-10-02T00:00:00"/>
    <n v="147"/>
    <x v="0"/>
    <x v="86"/>
    <n v="90.41379310344827"/>
    <x v="12"/>
    <x v="1"/>
  </r>
  <r>
    <s v="MCCALLUM"/>
    <s v="Samuel"/>
    <x v="76"/>
    <x v="1"/>
    <s v="COMP SIGHT"/>
    <s v="M"/>
    <d v="2016-09-04T00:00:00"/>
    <n v="142"/>
    <x v="0"/>
    <x v="86"/>
    <n v="90.41379310344827"/>
    <x v="13"/>
    <x v="1"/>
  </r>
  <r>
    <s v="MCCALLUM"/>
    <s v="Samuel"/>
    <x v="76"/>
    <x v="1"/>
    <s v="COMP SIGHT"/>
    <s v="M"/>
    <d v="2016-05-15T00:00:00"/>
    <n v="140"/>
    <x v="0"/>
    <x v="86"/>
    <n v="90.41379310344827"/>
    <x v="14"/>
    <x v="1"/>
  </r>
  <r>
    <s v="MCCALLUM"/>
    <s v="Samuel"/>
    <x v="76"/>
    <x v="1"/>
    <s v="COMP SIGHT"/>
    <s v="M"/>
    <d v="2016-10-09T00:00:00"/>
    <n v="134"/>
    <x v="0"/>
    <x v="86"/>
    <n v="90.41379310344827"/>
    <x v="15"/>
    <x v="1"/>
  </r>
  <r>
    <s v="MCCALLUM"/>
    <s v="Samuel"/>
    <x v="76"/>
    <x v="1"/>
    <s v="COMP SIGHT"/>
    <s v="M"/>
    <d v="2016-07-10T00:00:00"/>
    <n v="131"/>
    <x v="0"/>
    <x v="86"/>
    <n v="90.41379310344827"/>
    <x v="16"/>
    <x v="1"/>
  </r>
  <r>
    <s v="MCHUGH"/>
    <s v="Mick"/>
    <x v="77"/>
    <x v="0"/>
    <s v="BARE"/>
    <s v="M"/>
    <d v="2016-02-21T00:00:00"/>
    <n v="133"/>
    <x v="3"/>
    <x v="87"/>
    <n v="41.137931034482762"/>
    <x v="0"/>
    <x v="1"/>
  </r>
  <r>
    <s v="MCHUGH"/>
    <s v="Mick"/>
    <x v="77"/>
    <x v="0"/>
    <s v="BARE"/>
    <s v="M"/>
    <d v="2016-02-28T00:00:00"/>
    <n v="129"/>
    <x v="3"/>
    <x v="87"/>
    <n v="41.137931034482762"/>
    <x v="1"/>
    <x v="1"/>
  </r>
  <r>
    <s v="MCHUGH"/>
    <s v="Mick"/>
    <x v="77"/>
    <x v="0"/>
    <s v="BARE"/>
    <s v="M"/>
    <d v="2016-06-05T00:00:00"/>
    <n v="126"/>
    <x v="3"/>
    <x v="87"/>
    <n v="41.137931034482762"/>
    <x v="2"/>
    <x v="1"/>
  </r>
  <r>
    <s v="MCHUGH"/>
    <s v="Mick"/>
    <x v="77"/>
    <x v="0"/>
    <s v="BARE"/>
    <s v="M"/>
    <d v="2016-09-04T00:00:00"/>
    <n v="124"/>
    <x v="3"/>
    <x v="87"/>
    <n v="41.137931034482762"/>
    <x v="3"/>
    <x v="1"/>
  </r>
  <r>
    <s v="MCHUGH"/>
    <s v="Mick"/>
    <x v="77"/>
    <x v="0"/>
    <s v="BARE"/>
    <s v="M"/>
    <d v="2016-02-07T00:00:00"/>
    <n v="123"/>
    <x v="3"/>
    <x v="87"/>
    <n v="41.137931034482762"/>
    <x v="4"/>
    <x v="1"/>
  </r>
  <r>
    <s v="MCHUGH"/>
    <s v="Mick"/>
    <x v="77"/>
    <x v="0"/>
    <s v="BARE"/>
    <s v="M"/>
    <d v="2016-05-15T00:00:00"/>
    <n v="122"/>
    <x v="3"/>
    <x v="87"/>
    <n v="41.137931034482762"/>
    <x v="5"/>
    <x v="1"/>
  </r>
  <r>
    <s v="MCHUGH"/>
    <s v="Mick"/>
    <x v="77"/>
    <x v="0"/>
    <s v="BARE"/>
    <s v="M"/>
    <d v="2016-09-18T00:00:00"/>
    <n v="119"/>
    <x v="3"/>
    <x v="87"/>
    <n v="41.137931034482762"/>
    <x v="6"/>
    <x v="1"/>
  </r>
  <r>
    <s v="MCHUGH"/>
    <s v="Mick"/>
    <x v="77"/>
    <x v="0"/>
    <s v="BARE"/>
    <s v="M"/>
    <d v="2016-04-17T00:00:00"/>
    <n v="112"/>
    <x v="3"/>
    <x v="87"/>
    <n v="41.137931034482762"/>
    <x v="7"/>
    <x v="1"/>
  </r>
  <r>
    <s v="MCHUGH"/>
    <s v="Mick"/>
    <x v="77"/>
    <x v="0"/>
    <s v="BARE"/>
    <s v="M"/>
    <d v="2016-10-09T00:00:00"/>
    <n v="108"/>
    <x v="3"/>
    <x v="87"/>
    <n v="41.137931034482762"/>
    <x v="8"/>
    <x v="1"/>
  </r>
  <r>
    <s v="MCHUGH"/>
    <s v="Mick"/>
    <x v="77"/>
    <x v="0"/>
    <s v="BARE"/>
    <s v="M"/>
    <d v="2016-07-10T00:00:00"/>
    <n v="97"/>
    <x v="3"/>
    <x v="87"/>
    <n v="41.137931034482762"/>
    <x v="9"/>
    <x v="1"/>
  </r>
  <r>
    <s v="MCHUGH"/>
    <s v="Mick"/>
    <x v="77"/>
    <x v="0"/>
    <s v="BARE"/>
    <s v="M"/>
    <d v="2016-01-17T00:00:00"/>
    <m/>
    <x v="4"/>
    <x v="88"/>
    <n v="0"/>
    <x v="22"/>
    <x v="1"/>
  </r>
  <r>
    <s v="MCHUGH"/>
    <s v="Mick"/>
    <x v="77"/>
    <x v="0"/>
    <s v="BARE"/>
    <s v="M"/>
    <d v="2016-01-31T00:00:00"/>
    <m/>
    <x v="4"/>
    <x v="88"/>
    <n v="0"/>
    <x v="22"/>
    <x v="1"/>
  </r>
  <r>
    <s v="MCHUGH"/>
    <s v="Mick"/>
    <x v="77"/>
    <x v="0"/>
    <s v="BARE"/>
    <s v="M"/>
    <d v="2016-02-14T00:00:00"/>
    <m/>
    <x v="4"/>
    <x v="88"/>
    <n v="0"/>
    <x v="22"/>
    <x v="1"/>
  </r>
  <r>
    <s v="MCHUGH"/>
    <s v="Mick"/>
    <x v="77"/>
    <x v="0"/>
    <s v="BARE"/>
    <s v="M"/>
    <d v="2016-03-06T00:00:00"/>
    <m/>
    <x v="4"/>
    <x v="88"/>
    <n v="0"/>
    <x v="22"/>
    <x v="1"/>
  </r>
  <r>
    <s v="MCHUGH"/>
    <s v="Mick"/>
    <x v="77"/>
    <x v="0"/>
    <s v="BARE"/>
    <s v="M"/>
    <d v="2016-03-13T00:00:00"/>
    <m/>
    <x v="4"/>
    <x v="88"/>
    <n v="0"/>
    <x v="22"/>
    <x v="1"/>
  </r>
  <r>
    <s v="MCHUGH"/>
    <s v="Mick"/>
    <x v="77"/>
    <x v="0"/>
    <s v="BARE"/>
    <s v="M"/>
    <d v="2016-03-20T00:00:00"/>
    <m/>
    <x v="4"/>
    <x v="88"/>
    <n v="0"/>
    <x v="22"/>
    <x v="1"/>
  </r>
  <r>
    <s v="MCHUGH"/>
    <s v="Mick"/>
    <x v="77"/>
    <x v="0"/>
    <s v="BARE"/>
    <s v="M"/>
    <d v="2016-04-03T00:00:00"/>
    <m/>
    <x v="4"/>
    <x v="88"/>
    <n v="0"/>
    <x v="22"/>
    <x v="1"/>
  </r>
  <r>
    <s v="MCHUGH"/>
    <s v="Mick"/>
    <x v="77"/>
    <x v="0"/>
    <s v="BARE"/>
    <s v="M"/>
    <d v="2016-05-22T00:00:00"/>
    <m/>
    <x v="4"/>
    <x v="88"/>
    <n v="0"/>
    <x v="22"/>
    <x v="1"/>
  </r>
  <r>
    <s v="MCHUGH"/>
    <s v="Mick"/>
    <x v="77"/>
    <x v="0"/>
    <s v="BARE"/>
    <s v="M"/>
    <d v="2016-05-29T00:00:00"/>
    <m/>
    <x v="4"/>
    <x v="88"/>
    <n v="0"/>
    <x v="22"/>
    <x v="1"/>
  </r>
  <r>
    <s v="MCHUGH"/>
    <s v="Mick"/>
    <x v="77"/>
    <x v="0"/>
    <s v="BARE"/>
    <s v="M"/>
    <d v="2016-06-19T00:00:00"/>
    <m/>
    <x v="4"/>
    <x v="88"/>
    <n v="0"/>
    <x v="22"/>
    <x v="1"/>
  </r>
  <r>
    <s v="MCHUGH"/>
    <s v="Mick"/>
    <x v="77"/>
    <x v="0"/>
    <s v="BARE"/>
    <s v="M"/>
    <d v="2016-07-03T00:00:00"/>
    <m/>
    <x v="4"/>
    <x v="88"/>
    <n v="0"/>
    <x v="22"/>
    <x v="1"/>
  </r>
  <r>
    <s v="MCHUGH"/>
    <s v="Mick"/>
    <x v="77"/>
    <x v="0"/>
    <s v="BARE"/>
    <s v="M"/>
    <d v="2016-08-07T00:00:00"/>
    <m/>
    <x v="4"/>
    <x v="88"/>
    <n v="0"/>
    <x v="22"/>
    <x v="1"/>
  </r>
  <r>
    <s v="MCHUGH"/>
    <s v="Mick"/>
    <x v="77"/>
    <x v="0"/>
    <s v="BARE"/>
    <s v="M"/>
    <d v="2016-08-14T00:00:00"/>
    <m/>
    <x v="4"/>
    <x v="88"/>
    <n v="0"/>
    <x v="22"/>
    <x v="1"/>
  </r>
  <r>
    <s v="MCHUGH"/>
    <s v="Mick"/>
    <x v="77"/>
    <x v="0"/>
    <s v="BARE"/>
    <s v="M"/>
    <d v="2016-08-28T00:00:00"/>
    <m/>
    <x v="4"/>
    <x v="88"/>
    <n v="0"/>
    <x v="22"/>
    <x v="1"/>
  </r>
  <r>
    <s v="MCHUGH"/>
    <s v="Mick"/>
    <x v="77"/>
    <x v="0"/>
    <s v="BARE"/>
    <s v="M"/>
    <d v="2016-09-11T00:00:00"/>
    <m/>
    <x v="4"/>
    <x v="88"/>
    <n v="0"/>
    <x v="22"/>
    <x v="1"/>
  </r>
  <r>
    <s v="MCHUGH"/>
    <s v="Mick"/>
    <x v="77"/>
    <x v="0"/>
    <s v="BARE"/>
    <s v="M"/>
    <d v="2016-10-02T00:00:00"/>
    <m/>
    <x v="4"/>
    <x v="88"/>
    <n v="0"/>
    <x v="22"/>
    <x v="1"/>
  </r>
  <r>
    <s v="MCHUGH"/>
    <s v="Mick"/>
    <x v="77"/>
    <x v="0"/>
    <s v="BARE"/>
    <s v="M"/>
    <d v="2016-10-16T00:00:00"/>
    <m/>
    <x v="4"/>
    <x v="88"/>
    <n v="0"/>
    <x v="22"/>
    <x v="1"/>
  </r>
  <r>
    <s v="MCHUGH"/>
    <s v="Mick"/>
    <x v="77"/>
    <x v="0"/>
    <s v="BARE"/>
    <s v="M"/>
    <d v="2016-10-23T00:00:00"/>
    <m/>
    <x v="4"/>
    <x v="88"/>
    <n v="0"/>
    <x v="22"/>
    <x v="1"/>
  </r>
  <r>
    <s v="MCHUGH"/>
    <s v="Mick"/>
    <x v="77"/>
    <x v="0"/>
    <s v="BARE"/>
    <s v="M"/>
    <d v="2016-10-30T00:00:00"/>
    <m/>
    <x v="4"/>
    <x v="88"/>
    <n v="0"/>
    <x v="22"/>
    <x v="1"/>
  </r>
  <r>
    <s v="MCINTYRE"/>
    <s v="Connor"/>
    <x v="78"/>
    <x v="1"/>
    <s v="COMP SIGHT"/>
    <s v="M"/>
    <d v="2016-08-28T00:00:00"/>
    <n v="136"/>
    <x v="3"/>
    <x v="89"/>
    <n v="12.137931034482758"/>
    <x v="0"/>
    <x v="0"/>
  </r>
  <r>
    <s v="MCINTYRE"/>
    <s v="Connor"/>
    <x v="78"/>
    <x v="1"/>
    <s v="COMP SIGHT"/>
    <s v="M"/>
    <d v="2016-03-06T00:00:00"/>
    <n v="84"/>
    <x v="3"/>
    <x v="89"/>
    <n v="12.137931034482758"/>
    <x v="1"/>
    <x v="0"/>
  </r>
  <r>
    <s v="MCINTYRE"/>
    <s v="Connor"/>
    <x v="78"/>
    <x v="1"/>
    <s v="COMP SIGHT"/>
    <s v="M"/>
    <d v="2016-03-20T00:00:00"/>
    <n v="84"/>
    <x v="3"/>
    <x v="89"/>
    <n v="12.137931034482758"/>
    <x v="2"/>
    <x v="0"/>
  </r>
  <r>
    <s v="MCINTYRE"/>
    <s v="Connor"/>
    <x v="78"/>
    <x v="1"/>
    <s v="COMP SIGHT"/>
    <s v="M"/>
    <d v="2016-02-14T00:00:00"/>
    <n v="48"/>
    <x v="3"/>
    <x v="89"/>
    <n v="12.137931034482758"/>
    <x v="3"/>
    <x v="0"/>
  </r>
  <r>
    <s v="MCINTYRE"/>
    <s v="Connor"/>
    <x v="78"/>
    <x v="1"/>
    <s v="COMP SIGHT"/>
    <s v="M"/>
    <d v="2016-05-22T00:00:00"/>
    <n v="135"/>
    <x v="0"/>
    <x v="90"/>
    <n v="21.310344827586206"/>
    <x v="0"/>
    <x v="0"/>
  </r>
  <r>
    <s v="MCINTYRE"/>
    <s v="Connor"/>
    <x v="78"/>
    <x v="1"/>
    <s v="COMP SIGHT"/>
    <s v="M"/>
    <d v="2016-10-30T00:00:00"/>
    <n v="116"/>
    <x v="0"/>
    <x v="90"/>
    <n v="21.310344827586206"/>
    <x v="1"/>
    <x v="0"/>
  </r>
  <r>
    <s v="MCINTYRE"/>
    <s v="Connor"/>
    <x v="78"/>
    <x v="1"/>
    <s v="COMP SIGHT"/>
    <s v="M"/>
    <d v="2016-08-07T00:00:00"/>
    <n v="115"/>
    <x v="0"/>
    <x v="90"/>
    <n v="21.310344827586206"/>
    <x v="2"/>
    <x v="0"/>
  </r>
  <r>
    <s v="MCINTYRE"/>
    <s v="Connor"/>
    <x v="78"/>
    <x v="1"/>
    <s v="COMP SIGHT"/>
    <s v="M"/>
    <d v="2016-10-02T00:00:00"/>
    <n v="106"/>
    <x v="0"/>
    <x v="90"/>
    <n v="21.310344827586206"/>
    <x v="3"/>
    <x v="0"/>
  </r>
  <r>
    <s v="MCINTYRE"/>
    <s v="Connor"/>
    <x v="78"/>
    <x v="1"/>
    <s v="COMP SIGHT"/>
    <s v="M"/>
    <d v="2016-06-19T00:00:00"/>
    <n v="97"/>
    <x v="0"/>
    <x v="90"/>
    <n v="21.310344827586206"/>
    <x v="4"/>
    <x v="0"/>
  </r>
  <r>
    <s v="MCINTYRE"/>
    <s v="Connor"/>
    <x v="78"/>
    <x v="1"/>
    <s v="COMP SIGHT"/>
    <s v="M"/>
    <d v="2016-04-17T00:00:00"/>
    <n v="49"/>
    <x v="0"/>
    <x v="90"/>
    <n v="21.310344827586206"/>
    <x v="5"/>
    <x v="0"/>
  </r>
  <r>
    <s v="MCINTYRE"/>
    <s v="Connor"/>
    <x v="78"/>
    <x v="1"/>
    <s v="COMP SIGHT"/>
    <s v="M"/>
    <d v="2016-01-17T00:00:00"/>
    <m/>
    <x v="4"/>
    <x v="88"/>
    <n v="0"/>
    <x v="22"/>
    <x v="0"/>
  </r>
  <r>
    <s v="MCINTYRE"/>
    <s v="Connor"/>
    <x v="78"/>
    <x v="1"/>
    <s v="COMP SIGHT"/>
    <s v="M"/>
    <d v="2016-01-31T00:00:00"/>
    <m/>
    <x v="4"/>
    <x v="88"/>
    <n v="0"/>
    <x v="22"/>
    <x v="0"/>
  </r>
  <r>
    <s v="MCINTYRE"/>
    <s v="Connor"/>
    <x v="78"/>
    <x v="1"/>
    <s v="COMP SIGHT"/>
    <s v="M"/>
    <d v="2016-02-07T00:00:00"/>
    <m/>
    <x v="4"/>
    <x v="88"/>
    <n v="0"/>
    <x v="22"/>
    <x v="0"/>
  </r>
  <r>
    <s v="MCINTYRE"/>
    <s v="Connor"/>
    <x v="78"/>
    <x v="1"/>
    <s v="COMP SIGHT"/>
    <s v="M"/>
    <d v="2016-02-21T00:00:00"/>
    <m/>
    <x v="4"/>
    <x v="88"/>
    <n v="0"/>
    <x v="22"/>
    <x v="0"/>
  </r>
  <r>
    <s v="MCINTYRE"/>
    <s v="Connor"/>
    <x v="78"/>
    <x v="1"/>
    <s v="COMP SIGHT"/>
    <s v="M"/>
    <d v="2016-02-28T00:00:00"/>
    <m/>
    <x v="4"/>
    <x v="88"/>
    <n v="0"/>
    <x v="22"/>
    <x v="0"/>
  </r>
  <r>
    <s v="MCINTYRE"/>
    <s v="Connor"/>
    <x v="78"/>
    <x v="1"/>
    <s v="COMP SIGHT"/>
    <s v="M"/>
    <d v="2016-03-13T00:00:00"/>
    <m/>
    <x v="4"/>
    <x v="88"/>
    <n v="0"/>
    <x v="22"/>
    <x v="0"/>
  </r>
  <r>
    <s v="MCINTYRE"/>
    <s v="Connor"/>
    <x v="78"/>
    <x v="1"/>
    <s v="COMP SIGHT"/>
    <s v="M"/>
    <d v="2016-04-03T00:00:00"/>
    <m/>
    <x v="4"/>
    <x v="88"/>
    <n v="0"/>
    <x v="22"/>
    <x v="0"/>
  </r>
  <r>
    <s v="MCINTYRE"/>
    <s v="Connor"/>
    <x v="78"/>
    <x v="1"/>
    <s v="COMP SIGHT"/>
    <s v="M"/>
    <d v="2016-05-15T00:00:00"/>
    <m/>
    <x v="4"/>
    <x v="88"/>
    <n v="0"/>
    <x v="22"/>
    <x v="0"/>
  </r>
  <r>
    <s v="MCINTYRE"/>
    <s v="Connor"/>
    <x v="78"/>
    <x v="1"/>
    <s v="COMP SIGHT"/>
    <s v="M"/>
    <d v="2016-05-29T00:00:00"/>
    <m/>
    <x v="4"/>
    <x v="88"/>
    <n v="0"/>
    <x v="22"/>
    <x v="0"/>
  </r>
  <r>
    <s v="MCINTYRE"/>
    <s v="Connor"/>
    <x v="78"/>
    <x v="1"/>
    <s v="COMP SIGHT"/>
    <s v="M"/>
    <d v="2016-06-05T00:00:00"/>
    <m/>
    <x v="4"/>
    <x v="88"/>
    <n v="0"/>
    <x v="22"/>
    <x v="0"/>
  </r>
  <r>
    <s v="MCINTYRE"/>
    <s v="Connor"/>
    <x v="78"/>
    <x v="1"/>
    <s v="COMP SIGHT"/>
    <s v="M"/>
    <d v="2016-07-03T00:00:00"/>
    <m/>
    <x v="4"/>
    <x v="88"/>
    <n v="0"/>
    <x v="22"/>
    <x v="0"/>
  </r>
  <r>
    <s v="MCINTYRE"/>
    <s v="Connor"/>
    <x v="78"/>
    <x v="1"/>
    <s v="COMP SIGHT"/>
    <s v="M"/>
    <d v="2016-07-10T00:00:00"/>
    <m/>
    <x v="4"/>
    <x v="88"/>
    <n v="0"/>
    <x v="22"/>
    <x v="0"/>
  </r>
  <r>
    <s v="MCINTYRE"/>
    <s v="Connor"/>
    <x v="78"/>
    <x v="1"/>
    <s v="COMP SIGHT"/>
    <s v="M"/>
    <d v="2016-08-14T00:00:00"/>
    <m/>
    <x v="4"/>
    <x v="88"/>
    <n v="0"/>
    <x v="22"/>
    <x v="0"/>
  </r>
  <r>
    <s v="MCINTYRE"/>
    <s v="Connor"/>
    <x v="78"/>
    <x v="1"/>
    <s v="COMP SIGHT"/>
    <s v="M"/>
    <d v="2016-09-04T00:00:00"/>
    <m/>
    <x v="4"/>
    <x v="88"/>
    <n v="0"/>
    <x v="22"/>
    <x v="0"/>
  </r>
  <r>
    <s v="MCINTYRE"/>
    <s v="Connor"/>
    <x v="78"/>
    <x v="1"/>
    <s v="COMP SIGHT"/>
    <s v="M"/>
    <d v="2016-09-11T00:00:00"/>
    <m/>
    <x v="4"/>
    <x v="88"/>
    <n v="0"/>
    <x v="22"/>
    <x v="0"/>
  </r>
  <r>
    <s v="MCINTYRE"/>
    <s v="Connor"/>
    <x v="78"/>
    <x v="1"/>
    <s v="COMP SIGHT"/>
    <s v="M"/>
    <d v="2016-09-18T00:00:00"/>
    <m/>
    <x v="4"/>
    <x v="88"/>
    <n v="0"/>
    <x v="22"/>
    <x v="0"/>
  </r>
  <r>
    <s v="MCINTYRE"/>
    <s v="Connor"/>
    <x v="78"/>
    <x v="1"/>
    <s v="COMP SIGHT"/>
    <s v="M"/>
    <d v="2016-10-09T00:00:00"/>
    <m/>
    <x v="4"/>
    <x v="88"/>
    <n v="0"/>
    <x v="22"/>
    <x v="0"/>
  </r>
  <r>
    <s v="MCINTYRE"/>
    <s v="Connor"/>
    <x v="78"/>
    <x v="1"/>
    <s v="COMP SIGHT"/>
    <s v="M"/>
    <d v="2016-10-16T00:00:00"/>
    <m/>
    <x v="4"/>
    <x v="88"/>
    <n v="0"/>
    <x v="22"/>
    <x v="0"/>
  </r>
  <r>
    <s v="MCINTYRE"/>
    <s v="Connor"/>
    <x v="78"/>
    <x v="1"/>
    <s v="COMP SIGHT"/>
    <s v="M"/>
    <d v="2016-10-23T00:00:00"/>
    <m/>
    <x v="4"/>
    <x v="88"/>
    <n v="0"/>
    <x v="22"/>
    <x v="0"/>
  </r>
  <r>
    <s v="MCLEOD"/>
    <s v="Janine"/>
    <x v="79"/>
    <x v="0"/>
    <s v="COMP SIGHT"/>
    <s v="F"/>
    <d v="2016-01-31T00:00:00"/>
    <n v="178"/>
    <x v="0"/>
    <x v="91"/>
    <n v="141.0344827586207"/>
    <x v="0"/>
    <x v="1"/>
  </r>
  <r>
    <s v="MCLEOD"/>
    <s v="Janine"/>
    <x v="79"/>
    <x v="0"/>
    <s v="COMP SIGHT"/>
    <s v="F"/>
    <d v="2016-10-23T00:00:00"/>
    <n v="178"/>
    <x v="0"/>
    <x v="91"/>
    <n v="141.0344827586207"/>
    <x v="1"/>
    <x v="1"/>
  </r>
  <r>
    <s v="MCLEOD"/>
    <s v="Janine"/>
    <x v="79"/>
    <x v="0"/>
    <s v="COMP SIGHT"/>
    <s v="F"/>
    <d v="2016-09-04T00:00:00"/>
    <n v="177"/>
    <x v="0"/>
    <x v="91"/>
    <n v="141.0344827586207"/>
    <x v="2"/>
    <x v="1"/>
  </r>
  <r>
    <s v="MCLEOD"/>
    <s v="Janine"/>
    <x v="79"/>
    <x v="0"/>
    <s v="COMP SIGHT"/>
    <s v="F"/>
    <d v="2016-06-19T00:00:00"/>
    <n v="174"/>
    <x v="0"/>
    <x v="91"/>
    <n v="141.0344827586207"/>
    <x v="3"/>
    <x v="1"/>
  </r>
  <r>
    <s v="MCLEOD"/>
    <s v="Janine"/>
    <x v="79"/>
    <x v="0"/>
    <s v="COMP SIGHT"/>
    <s v="F"/>
    <d v="2016-07-10T00:00:00"/>
    <n v="174"/>
    <x v="0"/>
    <x v="91"/>
    <n v="141.0344827586207"/>
    <x v="4"/>
    <x v="1"/>
  </r>
  <r>
    <s v="MCLEOD"/>
    <s v="Janine"/>
    <x v="79"/>
    <x v="0"/>
    <s v="COMP SIGHT"/>
    <s v="F"/>
    <d v="2016-10-16T00:00:00"/>
    <n v="173"/>
    <x v="0"/>
    <x v="91"/>
    <n v="141.0344827586207"/>
    <x v="5"/>
    <x v="1"/>
  </r>
  <r>
    <s v="MCLEOD"/>
    <s v="Janine"/>
    <x v="79"/>
    <x v="0"/>
    <s v="COMP SIGHT"/>
    <s v="F"/>
    <d v="2016-10-02T00:00:00"/>
    <n v="169"/>
    <x v="0"/>
    <x v="91"/>
    <n v="141.0344827586207"/>
    <x v="6"/>
    <x v="1"/>
  </r>
  <r>
    <s v="MCLEOD"/>
    <s v="Janine"/>
    <x v="79"/>
    <x v="0"/>
    <s v="COMP SIGHT"/>
    <s v="F"/>
    <d v="2016-05-15T00:00:00"/>
    <n v="168"/>
    <x v="0"/>
    <x v="91"/>
    <n v="141.0344827586207"/>
    <x v="7"/>
    <x v="1"/>
  </r>
  <r>
    <s v="MCLEOD"/>
    <s v="Janine"/>
    <x v="79"/>
    <x v="0"/>
    <s v="COMP SIGHT"/>
    <s v="F"/>
    <d v="2016-02-14T00:00:00"/>
    <n v="162"/>
    <x v="0"/>
    <x v="91"/>
    <n v="141.0344827586207"/>
    <x v="8"/>
    <x v="1"/>
  </r>
  <r>
    <s v="MCLEOD"/>
    <s v="Janine"/>
    <x v="79"/>
    <x v="0"/>
    <s v="COMP SIGHT"/>
    <s v="F"/>
    <d v="2016-02-21T00:00:00"/>
    <n v="159"/>
    <x v="0"/>
    <x v="91"/>
    <n v="141.0344827586207"/>
    <x v="9"/>
    <x v="1"/>
  </r>
  <r>
    <s v="MCLEOD"/>
    <s v="Janine"/>
    <x v="79"/>
    <x v="0"/>
    <s v="COMP SIGHT"/>
    <s v="F"/>
    <d v="2016-04-03T00:00:00"/>
    <n v="159"/>
    <x v="0"/>
    <x v="91"/>
    <n v="141.0344827586207"/>
    <x v="10"/>
    <x v="1"/>
  </r>
  <r>
    <s v="MCLEOD"/>
    <s v="Janine"/>
    <x v="79"/>
    <x v="0"/>
    <s v="COMP SIGHT"/>
    <s v="F"/>
    <d v="2016-08-07T00:00:00"/>
    <n v="159"/>
    <x v="0"/>
    <x v="91"/>
    <n v="141.0344827586207"/>
    <x v="11"/>
    <x v="1"/>
  </r>
  <r>
    <s v="MCLEOD"/>
    <s v="Janine"/>
    <x v="79"/>
    <x v="0"/>
    <s v="COMP SIGHT"/>
    <s v="F"/>
    <d v="2016-01-17T00:00:00"/>
    <n v="157"/>
    <x v="0"/>
    <x v="91"/>
    <n v="141.0344827586207"/>
    <x v="12"/>
    <x v="1"/>
  </r>
  <r>
    <s v="MCLEOD"/>
    <s v="Janine"/>
    <x v="79"/>
    <x v="0"/>
    <s v="COMP SIGHT"/>
    <s v="F"/>
    <d v="2016-02-28T00:00:00"/>
    <n v="156"/>
    <x v="0"/>
    <x v="91"/>
    <n v="141.0344827586207"/>
    <x v="13"/>
    <x v="1"/>
  </r>
  <r>
    <s v="MCLEOD"/>
    <s v="Janine"/>
    <x v="79"/>
    <x v="0"/>
    <s v="COMP SIGHT"/>
    <s v="F"/>
    <d v="2016-06-05T00:00:00"/>
    <n v="156"/>
    <x v="0"/>
    <x v="91"/>
    <n v="141.0344827586207"/>
    <x v="14"/>
    <x v="1"/>
  </r>
  <r>
    <s v="MCLEOD"/>
    <s v="Janine"/>
    <x v="79"/>
    <x v="0"/>
    <s v="COMP SIGHT"/>
    <s v="F"/>
    <d v="2016-05-22T00:00:00"/>
    <n v="155"/>
    <x v="0"/>
    <x v="91"/>
    <n v="141.0344827586207"/>
    <x v="15"/>
    <x v="1"/>
  </r>
  <r>
    <s v="MCLEOD"/>
    <s v="Janine"/>
    <x v="79"/>
    <x v="0"/>
    <s v="COMP SIGHT"/>
    <s v="F"/>
    <d v="2016-07-03T00:00:00"/>
    <n v="151"/>
    <x v="0"/>
    <x v="91"/>
    <n v="141.0344827586207"/>
    <x v="16"/>
    <x v="1"/>
  </r>
  <r>
    <s v="MCLEOD"/>
    <s v="Janine"/>
    <x v="79"/>
    <x v="0"/>
    <s v="COMP SIGHT"/>
    <s v="F"/>
    <d v="2016-05-29T00:00:00"/>
    <n v="150"/>
    <x v="0"/>
    <x v="91"/>
    <n v="141.0344827586207"/>
    <x v="17"/>
    <x v="1"/>
  </r>
  <r>
    <s v="MCLEOD"/>
    <s v="Janine"/>
    <x v="79"/>
    <x v="0"/>
    <s v="COMP SIGHT"/>
    <s v="F"/>
    <d v="2016-08-28T00:00:00"/>
    <n v="149"/>
    <x v="0"/>
    <x v="91"/>
    <n v="141.0344827586207"/>
    <x v="18"/>
    <x v="1"/>
  </r>
  <r>
    <s v="MCLEOD"/>
    <s v="Janine"/>
    <x v="79"/>
    <x v="0"/>
    <s v="COMP SIGHT"/>
    <s v="F"/>
    <d v="2016-04-17T00:00:00"/>
    <n v="147"/>
    <x v="0"/>
    <x v="91"/>
    <n v="141.0344827586207"/>
    <x v="19"/>
    <x v="1"/>
  </r>
  <r>
    <s v="MCLEOD"/>
    <s v="Janine"/>
    <x v="79"/>
    <x v="0"/>
    <s v="COMP SIGHT"/>
    <s v="F"/>
    <d v="2016-10-09T00:00:00"/>
    <n v="147"/>
    <x v="0"/>
    <x v="91"/>
    <n v="141.0344827586207"/>
    <x v="20"/>
    <x v="1"/>
  </r>
  <r>
    <s v="MCLEOD"/>
    <s v="Janine"/>
    <x v="79"/>
    <x v="0"/>
    <s v="COMP SIGHT"/>
    <s v="F"/>
    <d v="2016-03-20T00:00:00"/>
    <n v="146"/>
    <x v="0"/>
    <x v="91"/>
    <n v="141.0344827586207"/>
    <x v="21"/>
    <x v="1"/>
  </r>
  <r>
    <s v="MCLEOD"/>
    <s v="Janine"/>
    <x v="79"/>
    <x v="0"/>
    <s v="COMP SIGHT"/>
    <s v="F"/>
    <d v="2016-08-14T00:00:00"/>
    <n v="145"/>
    <x v="0"/>
    <x v="91"/>
    <n v="141.0344827586207"/>
    <x v="23"/>
    <x v="1"/>
  </r>
  <r>
    <s v="MCLEOD"/>
    <s v="Janine"/>
    <x v="79"/>
    <x v="0"/>
    <s v="COMP SIGHT"/>
    <s v="F"/>
    <d v="2016-02-07T00:00:00"/>
    <n v="141"/>
    <x v="0"/>
    <x v="91"/>
    <n v="141.0344827586207"/>
    <x v="24"/>
    <x v="1"/>
  </r>
  <r>
    <s v="MCLEOD"/>
    <s v="Janine"/>
    <x v="79"/>
    <x v="0"/>
    <s v="COMP SIGHT"/>
    <s v="F"/>
    <d v="2016-09-11T00:00:00"/>
    <n v="140"/>
    <x v="0"/>
    <x v="91"/>
    <n v="141.0344827586207"/>
    <x v="25"/>
    <x v="1"/>
  </r>
  <r>
    <s v="MCLEOD"/>
    <s v="Janine"/>
    <x v="79"/>
    <x v="0"/>
    <s v="COMP SIGHT"/>
    <s v="F"/>
    <d v="2016-09-18T00:00:00"/>
    <n v="120"/>
    <x v="0"/>
    <x v="91"/>
    <n v="141.0344827586207"/>
    <x v="26"/>
    <x v="1"/>
  </r>
  <r>
    <s v="MCLEOD"/>
    <s v="Janine"/>
    <x v="79"/>
    <x v="0"/>
    <s v="COMP SIGHT"/>
    <s v="F"/>
    <d v="2016-03-06T00:00:00"/>
    <m/>
    <x v="4"/>
    <x v="88"/>
    <n v="0"/>
    <x v="22"/>
    <x v="1"/>
  </r>
  <r>
    <s v="MCLEOD"/>
    <s v="Janine"/>
    <x v="79"/>
    <x v="0"/>
    <s v="COMP SIGHT"/>
    <s v="F"/>
    <d v="2016-03-13T00:00:00"/>
    <m/>
    <x v="4"/>
    <x v="88"/>
    <n v="0"/>
    <x v="22"/>
    <x v="1"/>
  </r>
  <r>
    <s v="MCLEOD"/>
    <s v="Janine"/>
    <x v="79"/>
    <x v="0"/>
    <s v="COMP SIGHT"/>
    <s v="F"/>
    <d v="2016-10-30T00:00:00"/>
    <m/>
    <x v="4"/>
    <x v="88"/>
    <n v="0"/>
    <x v="22"/>
    <x v="1"/>
  </r>
  <r>
    <s v="MILAN"/>
    <s v="John"/>
    <x v="80"/>
    <x v="0"/>
    <s v="COMP SIGHT"/>
    <s v="M"/>
    <d v="2016-06-05T00:00:00"/>
    <n v="130"/>
    <x v="0"/>
    <x v="92"/>
    <n v="8.2413793103448274"/>
    <x v="0"/>
    <x v="0"/>
  </r>
  <r>
    <s v="MILAN"/>
    <s v="John"/>
    <x v="80"/>
    <x v="0"/>
    <s v="COMP SIGHT"/>
    <s v="M"/>
    <d v="2016-05-15T00:00:00"/>
    <n v="109"/>
    <x v="0"/>
    <x v="92"/>
    <n v="8.2413793103448274"/>
    <x v="1"/>
    <x v="0"/>
  </r>
  <r>
    <s v="MILAN"/>
    <s v="John"/>
    <x v="80"/>
    <x v="0"/>
    <s v="COMP SIGHT"/>
    <s v="M"/>
    <d v="2016-01-17T00:00:00"/>
    <m/>
    <x v="4"/>
    <x v="88"/>
    <n v="0"/>
    <x v="22"/>
    <x v="0"/>
  </r>
  <r>
    <s v="MILAN"/>
    <s v="John"/>
    <x v="80"/>
    <x v="0"/>
    <s v="COMP SIGHT"/>
    <s v="M"/>
    <d v="2016-01-31T00:00:00"/>
    <m/>
    <x v="4"/>
    <x v="88"/>
    <n v="0"/>
    <x v="22"/>
    <x v="0"/>
  </r>
  <r>
    <s v="MILAN"/>
    <s v="John"/>
    <x v="80"/>
    <x v="0"/>
    <s v="COMP SIGHT"/>
    <s v="M"/>
    <d v="2016-02-07T00:00:00"/>
    <m/>
    <x v="4"/>
    <x v="88"/>
    <n v="0"/>
    <x v="22"/>
    <x v="0"/>
  </r>
  <r>
    <s v="MILAN"/>
    <s v="John"/>
    <x v="80"/>
    <x v="0"/>
    <s v="COMP SIGHT"/>
    <s v="M"/>
    <d v="2016-02-14T00:00:00"/>
    <m/>
    <x v="4"/>
    <x v="88"/>
    <n v="0"/>
    <x v="22"/>
    <x v="0"/>
  </r>
  <r>
    <s v="MILAN"/>
    <s v="John"/>
    <x v="80"/>
    <x v="0"/>
    <s v="COMP SIGHT"/>
    <s v="M"/>
    <d v="2016-02-21T00:00:00"/>
    <m/>
    <x v="4"/>
    <x v="88"/>
    <n v="0"/>
    <x v="22"/>
    <x v="0"/>
  </r>
  <r>
    <s v="MILAN"/>
    <s v="John"/>
    <x v="80"/>
    <x v="0"/>
    <s v="COMP SIGHT"/>
    <s v="M"/>
    <d v="2016-02-28T00:00:00"/>
    <m/>
    <x v="4"/>
    <x v="88"/>
    <n v="0"/>
    <x v="22"/>
    <x v="0"/>
  </r>
  <r>
    <s v="MILAN"/>
    <s v="John"/>
    <x v="80"/>
    <x v="0"/>
    <s v="COMP SIGHT"/>
    <s v="M"/>
    <d v="2016-03-06T00:00:00"/>
    <m/>
    <x v="4"/>
    <x v="88"/>
    <n v="0"/>
    <x v="22"/>
    <x v="0"/>
  </r>
  <r>
    <s v="MILAN"/>
    <s v="John"/>
    <x v="80"/>
    <x v="0"/>
    <s v="COMP SIGHT"/>
    <s v="M"/>
    <d v="2016-03-13T00:00:00"/>
    <m/>
    <x v="4"/>
    <x v="88"/>
    <n v="0"/>
    <x v="22"/>
    <x v="0"/>
  </r>
  <r>
    <s v="MILAN"/>
    <s v="John"/>
    <x v="80"/>
    <x v="0"/>
    <s v="COMP SIGHT"/>
    <s v="M"/>
    <d v="2016-03-20T00:00:00"/>
    <m/>
    <x v="4"/>
    <x v="88"/>
    <n v="0"/>
    <x v="22"/>
    <x v="0"/>
  </r>
  <r>
    <s v="MILAN"/>
    <s v="John"/>
    <x v="80"/>
    <x v="0"/>
    <s v="COMP SIGHT"/>
    <s v="M"/>
    <d v="2016-04-03T00:00:00"/>
    <m/>
    <x v="4"/>
    <x v="88"/>
    <n v="0"/>
    <x v="22"/>
    <x v="0"/>
  </r>
  <r>
    <s v="MILAN"/>
    <s v="John"/>
    <x v="80"/>
    <x v="0"/>
    <s v="COMP SIGHT"/>
    <s v="M"/>
    <d v="2016-04-17T00:00:00"/>
    <m/>
    <x v="4"/>
    <x v="88"/>
    <n v="0"/>
    <x v="22"/>
    <x v="0"/>
  </r>
  <r>
    <s v="MILAN"/>
    <s v="John"/>
    <x v="80"/>
    <x v="0"/>
    <s v="COMP SIGHT"/>
    <s v="M"/>
    <d v="2016-05-22T00:00:00"/>
    <m/>
    <x v="4"/>
    <x v="88"/>
    <n v="0"/>
    <x v="22"/>
    <x v="0"/>
  </r>
  <r>
    <s v="MILAN"/>
    <s v="John"/>
    <x v="80"/>
    <x v="0"/>
    <s v="COMP SIGHT"/>
    <s v="M"/>
    <d v="2016-05-29T00:00:00"/>
    <m/>
    <x v="4"/>
    <x v="88"/>
    <n v="0"/>
    <x v="22"/>
    <x v="0"/>
  </r>
  <r>
    <s v="MILAN"/>
    <s v="John"/>
    <x v="80"/>
    <x v="0"/>
    <s v="COMP SIGHT"/>
    <s v="M"/>
    <d v="2016-06-19T00:00:00"/>
    <m/>
    <x v="4"/>
    <x v="88"/>
    <n v="0"/>
    <x v="22"/>
    <x v="0"/>
  </r>
  <r>
    <s v="MILAN"/>
    <s v="John"/>
    <x v="80"/>
    <x v="0"/>
    <s v="COMP SIGHT"/>
    <s v="M"/>
    <d v="2016-07-03T00:00:00"/>
    <m/>
    <x v="4"/>
    <x v="88"/>
    <n v="0"/>
    <x v="22"/>
    <x v="0"/>
  </r>
  <r>
    <s v="MILAN"/>
    <s v="John"/>
    <x v="80"/>
    <x v="0"/>
    <s v="COMP SIGHT"/>
    <s v="M"/>
    <d v="2016-07-10T00:00:00"/>
    <m/>
    <x v="4"/>
    <x v="88"/>
    <n v="0"/>
    <x v="22"/>
    <x v="0"/>
  </r>
  <r>
    <s v="MILAN"/>
    <s v="John"/>
    <x v="80"/>
    <x v="0"/>
    <s v="COMP SIGHT"/>
    <s v="M"/>
    <d v="2016-08-07T00:00:00"/>
    <m/>
    <x v="4"/>
    <x v="88"/>
    <n v="0"/>
    <x v="22"/>
    <x v="0"/>
  </r>
  <r>
    <s v="MILAN"/>
    <s v="John"/>
    <x v="80"/>
    <x v="0"/>
    <s v="COMP SIGHT"/>
    <s v="M"/>
    <d v="2016-08-14T00:00:00"/>
    <m/>
    <x v="4"/>
    <x v="88"/>
    <n v="0"/>
    <x v="22"/>
    <x v="0"/>
  </r>
  <r>
    <s v="MILAN"/>
    <s v="John"/>
    <x v="80"/>
    <x v="0"/>
    <s v="COMP SIGHT"/>
    <s v="M"/>
    <d v="2016-08-28T00:00:00"/>
    <m/>
    <x v="4"/>
    <x v="88"/>
    <n v="0"/>
    <x v="22"/>
    <x v="0"/>
  </r>
  <r>
    <s v="MILAN"/>
    <s v="John"/>
    <x v="80"/>
    <x v="0"/>
    <s v="COMP SIGHT"/>
    <s v="M"/>
    <d v="2016-09-04T00:00:00"/>
    <m/>
    <x v="4"/>
    <x v="88"/>
    <n v="0"/>
    <x v="22"/>
    <x v="0"/>
  </r>
  <r>
    <s v="MILAN"/>
    <s v="John"/>
    <x v="80"/>
    <x v="0"/>
    <s v="COMP SIGHT"/>
    <s v="M"/>
    <d v="2016-09-11T00:00:00"/>
    <m/>
    <x v="4"/>
    <x v="88"/>
    <n v="0"/>
    <x v="22"/>
    <x v="0"/>
  </r>
  <r>
    <s v="MILAN"/>
    <s v="John"/>
    <x v="80"/>
    <x v="0"/>
    <s v="COMP SIGHT"/>
    <s v="M"/>
    <d v="2016-09-18T00:00:00"/>
    <m/>
    <x v="4"/>
    <x v="88"/>
    <n v="0"/>
    <x v="22"/>
    <x v="0"/>
  </r>
  <r>
    <s v="MILAN"/>
    <s v="John"/>
    <x v="80"/>
    <x v="0"/>
    <s v="COMP SIGHT"/>
    <s v="M"/>
    <d v="2016-10-09T00:00:00"/>
    <m/>
    <x v="4"/>
    <x v="88"/>
    <n v="0"/>
    <x v="22"/>
    <x v="0"/>
  </r>
  <r>
    <s v="MILAN"/>
    <s v="John"/>
    <x v="80"/>
    <x v="0"/>
    <s v="COMP SIGHT"/>
    <s v="M"/>
    <d v="2016-10-02T00:00:00"/>
    <m/>
    <x v="4"/>
    <x v="88"/>
    <n v="0"/>
    <x v="22"/>
    <x v="0"/>
  </r>
  <r>
    <s v="MILAN"/>
    <s v="John"/>
    <x v="80"/>
    <x v="0"/>
    <s v="COMP SIGHT"/>
    <s v="M"/>
    <d v="2016-10-16T00:00:00"/>
    <m/>
    <x v="4"/>
    <x v="88"/>
    <n v="0"/>
    <x v="22"/>
    <x v="0"/>
  </r>
  <r>
    <s v="MILAN"/>
    <s v="John"/>
    <x v="80"/>
    <x v="0"/>
    <s v="COMP SIGHT"/>
    <s v="M"/>
    <d v="2016-10-23T00:00:00"/>
    <m/>
    <x v="4"/>
    <x v="88"/>
    <n v="0"/>
    <x v="22"/>
    <x v="0"/>
  </r>
  <r>
    <s v="MILAN"/>
    <s v="John"/>
    <x v="80"/>
    <x v="0"/>
    <s v="COMP SIGHT"/>
    <s v="M"/>
    <d v="2016-10-30T00:00:00"/>
    <m/>
    <x v="4"/>
    <x v="88"/>
    <n v="0"/>
    <x v="22"/>
    <x v="0"/>
  </r>
  <r>
    <s v="MILLER"/>
    <s v="Bert"/>
    <x v="81"/>
    <x v="0"/>
    <s v="COMP SIGHT"/>
    <s v="M"/>
    <d v="2016-09-11T00:00:00"/>
    <n v="170"/>
    <x v="3"/>
    <x v="93"/>
    <n v="5.8620689655172411"/>
    <x v="0"/>
    <x v="1"/>
  </r>
  <r>
    <s v="MILLER"/>
    <s v="Bert"/>
    <x v="81"/>
    <x v="0"/>
    <s v="COMP SIGHT"/>
    <s v="M"/>
    <d v="2016-10-30T00:00:00"/>
    <n v="190"/>
    <x v="0"/>
    <x v="94"/>
    <n v="54.310344827586206"/>
    <x v="0"/>
    <x v="1"/>
  </r>
  <r>
    <s v="MILLER"/>
    <s v="Bert"/>
    <x v="81"/>
    <x v="0"/>
    <s v="COMP SIGHT"/>
    <s v="M"/>
    <d v="2016-09-04T00:00:00"/>
    <n v="185"/>
    <x v="0"/>
    <x v="94"/>
    <n v="54.310344827586206"/>
    <x v="1"/>
    <x v="1"/>
  </r>
  <r>
    <s v="MILLER"/>
    <s v="Bert"/>
    <x v="81"/>
    <x v="0"/>
    <s v="COMP SIGHT"/>
    <s v="M"/>
    <d v="2016-05-22T00:00:00"/>
    <n v="182"/>
    <x v="0"/>
    <x v="94"/>
    <n v="54.310344827586206"/>
    <x v="2"/>
    <x v="1"/>
  </r>
  <r>
    <s v="MILLER"/>
    <s v="Bert"/>
    <x v="81"/>
    <x v="0"/>
    <s v="COMP SIGHT"/>
    <s v="M"/>
    <d v="2016-10-09T00:00:00"/>
    <n v="182"/>
    <x v="0"/>
    <x v="94"/>
    <n v="54.310344827586206"/>
    <x v="3"/>
    <x v="1"/>
  </r>
  <r>
    <s v="MILLER"/>
    <s v="Bert"/>
    <x v="81"/>
    <x v="0"/>
    <s v="COMP SIGHT"/>
    <s v="M"/>
    <d v="2016-05-29T00:00:00"/>
    <n v="178"/>
    <x v="0"/>
    <x v="94"/>
    <n v="54.310344827586206"/>
    <x v="4"/>
    <x v="1"/>
  </r>
  <r>
    <s v="MILLER"/>
    <s v="Bert"/>
    <x v="81"/>
    <x v="0"/>
    <s v="COMP SIGHT"/>
    <s v="M"/>
    <d v="2016-09-18T00:00:00"/>
    <n v="177"/>
    <x v="0"/>
    <x v="94"/>
    <n v="54.310344827586206"/>
    <x v="5"/>
    <x v="1"/>
  </r>
  <r>
    <s v="MILLER"/>
    <s v="Bert"/>
    <x v="81"/>
    <x v="0"/>
    <s v="COMP SIGHT"/>
    <s v="M"/>
    <d v="2016-04-17T00:00:00"/>
    <n v="168"/>
    <x v="0"/>
    <x v="94"/>
    <n v="54.310344827586206"/>
    <x v="6"/>
    <x v="1"/>
  </r>
  <r>
    <s v="MILLER"/>
    <s v="Bert"/>
    <x v="81"/>
    <x v="0"/>
    <s v="COMP SIGHT"/>
    <s v="M"/>
    <d v="2016-05-15T00:00:00"/>
    <n v="159"/>
    <x v="0"/>
    <x v="94"/>
    <n v="54.310344827586206"/>
    <x v="7"/>
    <x v="1"/>
  </r>
  <r>
    <s v="MILLER"/>
    <s v="Bert"/>
    <x v="81"/>
    <x v="0"/>
    <s v="COMP SIGHT"/>
    <s v="M"/>
    <d v="2016-07-03T00:00:00"/>
    <n v="154"/>
    <x v="0"/>
    <x v="94"/>
    <n v="54.310344827586206"/>
    <x v="8"/>
    <x v="1"/>
  </r>
  <r>
    <s v="MILLER"/>
    <s v="Bert"/>
    <x v="81"/>
    <x v="0"/>
    <s v="COMP SIGHT"/>
    <s v="M"/>
    <d v="2016-01-17T00:00:00"/>
    <m/>
    <x v="4"/>
    <x v="88"/>
    <n v="0"/>
    <x v="22"/>
    <x v="1"/>
  </r>
  <r>
    <s v="MILLER"/>
    <s v="Bert"/>
    <x v="81"/>
    <x v="0"/>
    <s v="COMP SIGHT"/>
    <s v="M"/>
    <d v="2016-01-31T00:00:00"/>
    <m/>
    <x v="4"/>
    <x v="88"/>
    <n v="0"/>
    <x v="22"/>
    <x v="1"/>
  </r>
  <r>
    <s v="MILLER"/>
    <s v="Bert"/>
    <x v="81"/>
    <x v="0"/>
    <s v="COMP SIGHT"/>
    <s v="M"/>
    <d v="2016-02-07T00:00:00"/>
    <m/>
    <x v="4"/>
    <x v="88"/>
    <n v="0"/>
    <x v="22"/>
    <x v="1"/>
  </r>
  <r>
    <s v="MILLER"/>
    <s v="Bert"/>
    <x v="81"/>
    <x v="0"/>
    <s v="COMP SIGHT"/>
    <s v="M"/>
    <d v="2016-02-14T00:00:00"/>
    <m/>
    <x v="4"/>
    <x v="88"/>
    <n v="0"/>
    <x v="22"/>
    <x v="1"/>
  </r>
  <r>
    <s v="MILLER"/>
    <s v="Bert"/>
    <x v="81"/>
    <x v="0"/>
    <s v="COMP SIGHT"/>
    <s v="M"/>
    <d v="2016-02-21T00:00:00"/>
    <m/>
    <x v="4"/>
    <x v="88"/>
    <n v="0"/>
    <x v="22"/>
    <x v="1"/>
  </r>
  <r>
    <s v="MILLER"/>
    <s v="Bert"/>
    <x v="81"/>
    <x v="0"/>
    <s v="COMP SIGHT"/>
    <s v="M"/>
    <d v="2016-02-28T00:00:00"/>
    <m/>
    <x v="4"/>
    <x v="88"/>
    <n v="0"/>
    <x v="22"/>
    <x v="1"/>
  </r>
  <r>
    <s v="MILLER"/>
    <s v="Bert"/>
    <x v="81"/>
    <x v="0"/>
    <s v="COMP SIGHT"/>
    <s v="M"/>
    <d v="2016-03-06T00:00:00"/>
    <m/>
    <x v="4"/>
    <x v="88"/>
    <n v="0"/>
    <x v="22"/>
    <x v="1"/>
  </r>
  <r>
    <s v="MILLER"/>
    <s v="Bert"/>
    <x v="81"/>
    <x v="0"/>
    <s v="COMP SIGHT"/>
    <s v="M"/>
    <d v="2016-03-13T00:00:00"/>
    <m/>
    <x v="4"/>
    <x v="88"/>
    <n v="0"/>
    <x v="22"/>
    <x v="1"/>
  </r>
  <r>
    <s v="MILLER"/>
    <s v="Bert"/>
    <x v="81"/>
    <x v="0"/>
    <s v="COMP SIGHT"/>
    <s v="M"/>
    <d v="2016-03-20T00:00:00"/>
    <m/>
    <x v="4"/>
    <x v="88"/>
    <n v="0"/>
    <x v="22"/>
    <x v="1"/>
  </r>
  <r>
    <s v="MILLER"/>
    <s v="Bert"/>
    <x v="81"/>
    <x v="0"/>
    <s v="COMP SIGHT"/>
    <s v="M"/>
    <d v="2016-04-03T00:00:00"/>
    <m/>
    <x v="4"/>
    <x v="88"/>
    <n v="0"/>
    <x v="22"/>
    <x v="1"/>
  </r>
  <r>
    <s v="MILLER"/>
    <s v="Bert"/>
    <x v="81"/>
    <x v="0"/>
    <s v="COMP SIGHT"/>
    <s v="M"/>
    <d v="2016-06-05T00:00:00"/>
    <m/>
    <x v="4"/>
    <x v="88"/>
    <n v="0"/>
    <x v="22"/>
    <x v="1"/>
  </r>
  <r>
    <s v="MILLER"/>
    <s v="Bert"/>
    <x v="81"/>
    <x v="0"/>
    <s v="COMP SIGHT"/>
    <s v="M"/>
    <d v="2016-06-19T00:00:00"/>
    <m/>
    <x v="4"/>
    <x v="88"/>
    <n v="0"/>
    <x v="22"/>
    <x v="1"/>
  </r>
  <r>
    <s v="MILLER"/>
    <s v="Bert"/>
    <x v="81"/>
    <x v="0"/>
    <s v="COMP SIGHT"/>
    <s v="M"/>
    <d v="2016-07-10T00:00:00"/>
    <m/>
    <x v="4"/>
    <x v="88"/>
    <n v="0"/>
    <x v="22"/>
    <x v="1"/>
  </r>
  <r>
    <s v="MILLER"/>
    <s v="Bert"/>
    <x v="81"/>
    <x v="0"/>
    <s v="COMP SIGHT"/>
    <s v="M"/>
    <d v="2016-08-07T00:00:00"/>
    <m/>
    <x v="4"/>
    <x v="88"/>
    <n v="0"/>
    <x v="22"/>
    <x v="1"/>
  </r>
  <r>
    <s v="MILLER"/>
    <s v="Bert"/>
    <x v="81"/>
    <x v="0"/>
    <s v="COMP SIGHT"/>
    <s v="M"/>
    <d v="2016-08-14T00:00:00"/>
    <m/>
    <x v="4"/>
    <x v="88"/>
    <n v="0"/>
    <x v="22"/>
    <x v="1"/>
  </r>
  <r>
    <s v="MILLER"/>
    <s v="Bert"/>
    <x v="81"/>
    <x v="0"/>
    <s v="COMP SIGHT"/>
    <s v="M"/>
    <d v="2016-08-28T00:00:00"/>
    <m/>
    <x v="4"/>
    <x v="88"/>
    <n v="0"/>
    <x v="22"/>
    <x v="1"/>
  </r>
  <r>
    <s v="MILLER"/>
    <s v="Bert"/>
    <x v="81"/>
    <x v="0"/>
    <s v="COMP SIGHT"/>
    <s v="M"/>
    <d v="2016-10-02T00:00:00"/>
    <m/>
    <x v="4"/>
    <x v="88"/>
    <n v="0"/>
    <x v="22"/>
    <x v="1"/>
  </r>
  <r>
    <s v="MILLER"/>
    <s v="Bert"/>
    <x v="81"/>
    <x v="0"/>
    <s v="COMP SIGHT"/>
    <s v="M"/>
    <d v="2016-10-16T00:00:00"/>
    <m/>
    <x v="4"/>
    <x v="88"/>
    <n v="0"/>
    <x v="22"/>
    <x v="1"/>
  </r>
  <r>
    <s v="MILLER"/>
    <s v="Bert"/>
    <x v="81"/>
    <x v="0"/>
    <s v="COMP SIGHT"/>
    <s v="M"/>
    <d v="2016-10-23T00:00:00"/>
    <m/>
    <x v="4"/>
    <x v="88"/>
    <n v="0"/>
    <x v="22"/>
    <x v="1"/>
  </r>
  <r>
    <s v="MILLS"/>
    <s v="Travis"/>
    <x v="82"/>
    <x v="0"/>
    <s v="RECURVE"/>
    <s v="M"/>
    <d v="2016-10-23T00:00:00"/>
    <n v="79"/>
    <x v="1"/>
    <x v="95"/>
    <n v="4.3793103448275863"/>
    <x v="0"/>
    <x v="0"/>
  </r>
  <r>
    <s v="MILLS"/>
    <s v="Travis"/>
    <x v="82"/>
    <x v="0"/>
    <s v="RECURVE"/>
    <s v="M"/>
    <d v="2016-10-30T00:00:00"/>
    <n v="48"/>
    <x v="1"/>
    <x v="95"/>
    <n v="4.3793103448275863"/>
    <x v="1"/>
    <x v="0"/>
  </r>
  <r>
    <s v="MILLS"/>
    <s v="Travis"/>
    <x v="82"/>
    <x v="0"/>
    <s v="RECURVE"/>
    <s v="M"/>
    <d v="2016-10-02T00:00:00"/>
    <m/>
    <x v="4"/>
    <x v="88"/>
    <n v="0"/>
    <x v="22"/>
    <x v="0"/>
  </r>
  <r>
    <s v="MILLS"/>
    <s v="Travis"/>
    <x v="82"/>
    <x v="0"/>
    <s v="RECURVE"/>
    <s v="M"/>
    <d v="2016-10-16T00:00:00"/>
    <m/>
    <x v="4"/>
    <x v="88"/>
    <n v="0"/>
    <x v="22"/>
    <x v="0"/>
  </r>
  <r>
    <s v="MILNE"/>
    <s v="Christine"/>
    <x v="83"/>
    <x v="0"/>
    <s v="COMP SIGHT"/>
    <s v="F"/>
    <d v="2016-10-16T00:00:00"/>
    <n v="159"/>
    <x v="0"/>
    <x v="96"/>
    <n v="65.34482758620689"/>
    <x v="0"/>
    <x v="1"/>
  </r>
  <r>
    <s v="MILNE"/>
    <s v="Christine"/>
    <x v="83"/>
    <x v="0"/>
    <s v="COMP SIGHT"/>
    <s v="F"/>
    <d v="2016-02-21T00:00:00"/>
    <n v="146"/>
    <x v="0"/>
    <x v="96"/>
    <n v="65.34482758620689"/>
    <x v="1"/>
    <x v="1"/>
  </r>
  <r>
    <s v="MILNE"/>
    <s v="Christine"/>
    <x v="83"/>
    <x v="0"/>
    <s v="COMP SIGHT"/>
    <s v="F"/>
    <d v="2016-08-07T00:00:00"/>
    <n v="145"/>
    <x v="0"/>
    <x v="96"/>
    <n v="65.34482758620689"/>
    <x v="2"/>
    <x v="1"/>
  </r>
  <r>
    <s v="MILNE"/>
    <s v="Christine"/>
    <x v="83"/>
    <x v="0"/>
    <s v="COMP SIGHT"/>
    <s v="F"/>
    <d v="2016-06-05T00:00:00"/>
    <n v="142"/>
    <x v="0"/>
    <x v="96"/>
    <n v="65.34482758620689"/>
    <x v="3"/>
    <x v="1"/>
  </r>
  <r>
    <s v="MILNE"/>
    <s v="Christine"/>
    <x v="83"/>
    <x v="0"/>
    <s v="COMP SIGHT"/>
    <s v="F"/>
    <d v="2016-09-04T00:00:00"/>
    <n v="142"/>
    <x v="0"/>
    <x v="96"/>
    <n v="65.34482758620689"/>
    <x v="4"/>
    <x v="1"/>
  </r>
  <r>
    <s v="MILNE"/>
    <s v="Christine"/>
    <x v="83"/>
    <x v="0"/>
    <s v="COMP SIGHT"/>
    <s v="F"/>
    <d v="2016-10-09T00:00:00"/>
    <n v="142"/>
    <x v="0"/>
    <x v="96"/>
    <n v="65.34482758620689"/>
    <x v="5"/>
    <x v="1"/>
  </r>
  <r>
    <s v="MILNE"/>
    <s v="Christine"/>
    <x v="83"/>
    <x v="0"/>
    <s v="COMP SIGHT"/>
    <s v="F"/>
    <d v="2016-02-07T00:00:00"/>
    <n v="127"/>
    <x v="0"/>
    <x v="96"/>
    <n v="65.34482758620689"/>
    <x v="6"/>
    <x v="1"/>
  </r>
  <r>
    <s v="MILNE"/>
    <s v="Christine"/>
    <x v="83"/>
    <x v="0"/>
    <s v="COMP SIGHT"/>
    <s v="F"/>
    <d v="2016-08-14T00:00:00"/>
    <n v="123"/>
    <x v="0"/>
    <x v="96"/>
    <n v="65.34482758620689"/>
    <x v="7"/>
    <x v="1"/>
  </r>
  <r>
    <s v="MILNE"/>
    <s v="Christine"/>
    <x v="83"/>
    <x v="0"/>
    <s v="COMP SIGHT"/>
    <s v="F"/>
    <d v="2016-08-28T00:00:00"/>
    <n v="123"/>
    <x v="0"/>
    <x v="96"/>
    <n v="65.34482758620689"/>
    <x v="8"/>
    <x v="1"/>
  </r>
  <r>
    <s v="MILNE"/>
    <s v="Christine"/>
    <x v="83"/>
    <x v="0"/>
    <s v="COMP SIGHT"/>
    <s v="F"/>
    <d v="2016-03-20T00:00:00"/>
    <n v="122"/>
    <x v="0"/>
    <x v="96"/>
    <n v="65.34482758620689"/>
    <x v="9"/>
    <x v="1"/>
  </r>
  <r>
    <s v="MILNE"/>
    <s v="Christine"/>
    <x v="83"/>
    <x v="0"/>
    <s v="COMP SIGHT"/>
    <s v="F"/>
    <d v="2016-02-14T00:00:00"/>
    <n v="118"/>
    <x v="0"/>
    <x v="96"/>
    <n v="65.34482758620689"/>
    <x v="10"/>
    <x v="1"/>
  </r>
  <r>
    <s v="MILNE"/>
    <s v="Christine"/>
    <x v="83"/>
    <x v="0"/>
    <s v="COMP SIGHT"/>
    <s v="F"/>
    <d v="2016-03-06T00:00:00"/>
    <n v="118"/>
    <x v="0"/>
    <x v="96"/>
    <n v="65.34482758620689"/>
    <x v="11"/>
    <x v="1"/>
  </r>
  <r>
    <s v="MILNE"/>
    <s v="Christine"/>
    <x v="83"/>
    <x v="0"/>
    <s v="COMP SIGHT"/>
    <s v="F"/>
    <d v="2016-05-22T00:00:00"/>
    <n v="111"/>
    <x v="0"/>
    <x v="96"/>
    <n v="65.34482758620689"/>
    <x v="12"/>
    <x v="1"/>
  </r>
  <r>
    <s v="MILNE"/>
    <s v="Christine"/>
    <x v="83"/>
    <x v="0"/>
    <s v="COMP SIGHT"/>
    <s v="F"/>
    <d v="2016-04-17T00:00:00"/>
    <n v="95"/>
    <x v="0"/>
    <x v="96"/>
    <n v="65.34482758620689"/>
    <x v="13"/>
    <x v="1"/>
  </r>
  <r>
    <s v="MILNE"/>
    <s v="Christine"/>
    <x v="83"/>
    <x v="0"/>
    <s v="COMP SIGHT"/>
    <s v="F"/>
    <d v="2016-09-11T00:00:00"/>
    <n v="82"/>
    <x v="0"/>
    <x v="96"/>
    <n v="65.34482758620689"/>
    <x v="14"/>
    <x v="1"/>
  </r>
  <r>
    <s v="MILNE"/>
    <s v="Christine"/>
    <x v="83"/>
    <x v="0"/>
    <s v="COMP SIGHT"/>
    <s v="F"/>
    <d v="2016-01-17T00:00:00"/>
    <n v="111"/>
    <x v="1"/>
    <x v="97"/>
    <n v="9.4827586206896548"/>
    <x v="0"/>
    <x v="1"/>
  </r>
  <r>
    <s v="MILNE"/>
    <s v="Christine"/>
    <x v="83"/>
    <x v="0"/>
    <s v="COMP SIGHT"/>
    <s v="F"/>
    <d v="2016-10-30T00:00:00"/>
    <n v="72"/>
    <x v="1"/>
    <x v="97"/>
    <n v="9.4827586206896548"/>
    <x v="1"/>
    <x v="1"/>
  </r>
  <r>
    <s v="MILNE"/>
    <s v="Christine"/>
    <x v="83"/>
    <x v="0"/>
    <s v="COMP SIGHT"/>
    <s v="F"/>
    <d v="2016-05-29T00:00:00"/>
    <n v="56"/>
    <x v="1"/>
    <x v="97"/>
    <n v="9.4827586206896548"/>
    <x v="2"/>
    <x v="1"/>
  </r>
  <r>
    <s v="MILNE"/>
    <s v="Christine"/>
    <x v="83"/>
    <x v="0"/>
    <s v="COMP SIGHT"/>
    <s v="F"/>
    <d v="2016-10-02T00:00:00"/>
    <n v="36"/>
    <x v="1"/>
    <x v="97"/>
    <n v="9.4827586206896548"/>
    <x v="3"/>
    <x v="1"/>
  </r>
  <r>
    <s v="MILNE"/>
    <s v="Christine"/>
    <x v="83"/>
    <x v="0"/>
    <s v="COMP SIGHT"/>
    <s v="F"/>
    <d v="2016-01-31T00:00:00"/>
    <m/>
    <x v="4"/>
    <x v="88"/>
    <n v="0"/>
    <x v="22"/>
    <x v="1"/>
  </r>
  <r>
    <s v="MILNE"/>
    <s v="Christine"/>
    <x v="83"/>
    <x v="0"/>
    <s v="COMP SIGHT"/>
    <s v="F"/>
    <d v="2016-02-28T00:00:00"/>
    <m/>
    <x v="4"/>
    <x v="88"/>
    <n v="0"/>
    <x v="22"/>
    <x v="1"/>
  </r>
  <r>
    <s v="MILNE"/>
    <s v="Christine"/>
    <x v="83"/>
    <x v="0"/>
    <s v="COMP SIGHT"/>
    <s v="F"/>
    <d v="2016-03-13T00:00:00"/>
    <m/>
    <x v="4"/>
    <x v="88"/>
    <n v="0"/>
    <x v="22"/>
    <x v="1"/>
  </r>
  <r>
    <s v="MILNE"/>
    <s v="Christine"/>
    <x v="83"/>
    <x v="0"/>
    <s v="COMP SIGHT"/>
    <s v="F"/>
    <d v="2016-04-03T00:00:00"/>
    <m/>
    <x v="4"/>
    <x v="88"/>
    <n v="0"/>
    <x v="22"/>
    <x v="1"/>
  </r>
  <r>
    <s v="MILNE"/>
    <s v="Christine"/>
    <x v="83"/>
    <x v="0"/>
    <s v="COMP SIGHT"/>
    <s v="F"/>
    <d v="2016-05-15T00:00:00"/>
    <m/>
    <x v="4"/>
    <x v="88"/>
    <n v="0"/>
    <x v="22"/>
    <x v="1"/>
  </r>
  <r>
    <s v="MILNE"/>
    <s v="Christine"/>
    <x v="83"/>
    <x v="0"/>
    <s v="COMP SIGHT"/>
    <s v="F"/>
    <d v="2016-06-19T00:00:00"/>
    <m/>
    <x v="4"/>
    <x v="88"/>
    <n v="0"/>
    <x v="22"/>
    <x v="1"/>
  </r>
  <r>
    <s v="MILNE"/>
    <s v="Christine"/>
    <x v="83"/>
    <x v="0"/>
    <s v="COMP SIGHT"/>
    <s v="F"/>
    <d v="2016-07-03T00:00:00"/>
    <m/>
    <x v="4"/>
    <x v="88"/>
    <n v="0"/>
    <x v="22"/>
    <x v="1"/>
  </r>
  <r>
    <s v="MILNE"/>
    <s v="Christine"/>
    <x v="83"/>
    <x v="0"/>
    <s v="COMP SIGHT"/>
    <s v="F"/>
    <d v="2016-07-10T00:00:00"/>
    <m/>
    <x v="4"/>
    <x v="88"/>
    <n v="0"/>
    <x v="22"/>
    <x v="1"/>
  </r>
  <r>
    <s v="MILNE"/>
    <s v="Christine"/>
    <x v="83"/>
    <x v="0"/>
    <s v="COMP SIGHT"/>
    <s v="F"/>
    <d v="2016-09-18T00:00:00"/>
    <m/>
    <x v="4"/>
    <x v="88"/>
    <n v="0"/>
    <x v="22"/>
    <x v="1"/>
  </r>
  <r>
    <s v="MILNE"/>
    <s v="Christine"/>
    <x v="83"/>
    <x v="0"/>
    <s v="COMP SIGHT"/>
    <s v="F"/>
    <d v="2016-10-23T00:00:00"/>
    <m/>
    <x v="4"/>
    <x v="88"/>
    <n v="0"/>
    <x v="22"/>
    <x v="1"/>
  </r>
  <r>
    <s v="MILNE"/>
    <s v="Jason"/>
    <x v="84"/>
    <x v="0"/>
    <s v="RECURVE"/>
    <s v="M"/>
    <d v="2016-01-31T00:00:00"/>
    <n v="64"/>
    <x v="3"/>
    <x v="98"/>
    <n v="2.2068965517241379"/>
    <x v="0"/>
    <x v="1"/>
  </r>
  <r>
    <s v="MILNE"/>
    <s v="Jason"/>
    <x v="84"/>
    <x v="0"/>
    <s v="RECURVE"/>
    <s v="M"/>
    <d v="2016-08-28T00:00:00"/>
    <n v="46"/>
    <x v="2"/>
    <x v="99"/>
    <n v="2.3793103448275863"/>
    <x v="0"/>
    <x v="1"/>
  </r>
  <r>
    <s v="MILNE"/>
    <s v="Jason"/>
    <x v="84"/>
    <x v="0"/>
    <s v="RECURVE"/>
    <s v="M"/>
    <d v="2016-09-04T00:00:00"/>
    <n v="23"/>
    <x v="2"/>
    <x v="99"/>
    <n v="2.3793103448275863"/>
    <x v="1"/>
    <x v="1"/>
  </r>
  <r>
    <s v="MILNE"/>
    <s v="Jason"/>
    <x v="84"/>
    <x v="0"/>
    <s v="RECURVE"/>
    <s v="M"/>
    <d v="2016-02-21T00:00:00"/>
    <n v="110"/>
    <x v="1"/>
    <x v="100"/>
    <n v="30"/>
    <x v="0"/>
    <x v="1"/>
  </r>
  <r>
    <s v="MILNE"/>
    <s v="Jason"/>
    <x v="84"/>
    <x v="0"/>
    <s v="RECURVE"/>
    <s v="M"/>
    <d v="2016-09-18T00:00:00"/>
    <n v="80"/>
    <x v="1"/>
    <x v="100"/>
    <n v="30"/>
    <x v="1"/>
    <x v="1"/>
  </r>
  <r>
    <s v="MILNE"/>
    <s v="Jason"/>
    <x v="84"/>
    <x v="0"/>
    <s v="RECURVE"/>
    <s v="M"/>
    <d v="2016-02-14T00:00:00"/>
    <n v="74"/>
    <x v="1"/>
    <x v="100"/>
    <n v="30"/>
    <x v="2"/>
    <x v="1"/>
  </r>
  <r>
    <s v="MILNE"/>
    <s v="Jason"/>
    <x v="84"/>
    <x v="0"/>
    <s v="RECURVE"/>
    <s v="M"/>
    <d v="2016-08-14T00:00:00"/>
    <n v="70"/>
    <x v="1"/>
    <x v="100"/>
    <n v="30"/>
    <x v="3"/>
    <x v="1"/>
  </r>
  <r>
    <s v="MILNE"/>
    <s v="Jason"/>
    <x v="84"/>
    <x v="0"/>
    <s v="RECURVE"/>
    <s v="M"/>
    <d v="2016-05-29T00:00:00"/>
    <n v="68"/>
    <x v="1"/>
    <x v="100"/>
    <n v="30"/>
    <x v="4"/>
    <x v="1"/>
  </r>
  <r>
    <s v="MILNE"/>
    <s v="Jason"/>
    <x v="84"/>
    <x v="0"/>
    <s v="RECURVE"/>
    <s v="M"/>
    <d v="2016-08-07T00:00:00"/>
    <n v="67"/>
    <x v="1"/>
    <x v="100"/>
    <n v="30"/>
    <x v="5"/>
    <x v="1"/>
  </r>
  <r>
    <s v="MILNE"/>
    <s v="Jason"/>
    <x v="84"/>
    <x v="0"/>
    <s v="RECURVE"/>
    <s v="M"/>
    <d v="2016-10-30T00:00:00"/>
    <n v="60"/>
    <x v="1"/>
    <x v="100"/>
    <n v="30"/>
    <x v="6"/>
    <x v="1"/>
  </r>
  <r>
    <s v="MILNE"/>
    <s v="Jason"/>
    <x v="84"/>
    <x v="0"/>
    <s v="RECURVE"/>
    <s v="M"/>
    <d v="2016-10-23T00:00:00"/>
    <n v="56"/>
    <x v="1"/>
    <x v="100"/>
    <n v="30"/>
    <x v="7"/>
    <x v="1"/>
  </r>
  <r>
    <s v="MILNE"/>
    <s v="Jason"/>
    <x v="84"/>
    <x v="0"/>
    <s v="RECURVE"/>
    <s v="M"/>
    <d v="2016-05-15T00:00:00"/>
    <n v="53"/>
    <x v="1"/>
    <x v="100"/>
    <n v="30"/>
    <x v="8"/>
    <x v="1"/>
  </r>
  <r>
    <s v="MILNE"/>
    <s v="Jason"/>
    <x v="84"/>
    <x v="0"/>
    <s v="RECURVE"/>
    <s v="M"/>
    <d v="2016-06-19T00:00:00"/>
    <n v="53"/>
    <x v="1"/>
    <x v="100"/>
    <n v="30"/>
    <x v="9"/>
    <x v="1"/>
  </r>
  <r>
    <s v="MILNE"/>
    <s v="Jason"/>
    <x v="84"/>
    <x v="0"/>
    <s v="RECURVE"/>
    <s v="M"/>
    <d v="2016-09-11T00:00:00"/>
    <n v="49"/>
    <x v="1"/>
    <x v="100"/>
    <n v="30"/>
    <x v="10"/>
    <x v="1"/>
  </r>
  <r>
    <s v="MILNE"/>
    <s v="Jason"/>
    <x v="84"/>
    <x v="0"/>
    <s v="RECURVE"/>
    <s v="M"/>
    <d v="2016-10-09T00:00:00"/>
    <n v="49"/>
    <x v="1"/>
    <x v="100"/>
    <n v="30"/>
    <x v="11"/>
    <x v="1"/>
  </r>
  <r>
    <s v="MILNE"/>
    <s v="Jason"/>
    <x v="84"/>
    <x v="0"/>
    <s v="RECURVE"/>
    <s v="M"/>
    <d v="2016-10-02T00:00:00"/>
    <n v="45"/>
    <x v="1"/>
    <x v="100"/>
    <n v="30"/>
    <x v="12"/>
    <x v="1"/>
  </r>
  <r>
    <s v="MILNE"/>
    <s v="Jason"/>
    <x v="84"/>
    <x v="0"/>
    <s v="RECURVE"/>
    <s v="M"/>
    <d v="2016-03-13T00:00:00"/>
    <n v="36"/>
    <x v="1"/>
    <x v="100"/>
    <n v="30"/>
    <x v="13"/>
    <x v="1"/>
  </r>
  <r>
    <s v="MILNE"/>
    <s v="Jason"/>
    <x v="84"/>
    <x v="0"/>
    <s v="RECURVE"/>
    <s v="M"/>
    <d v="2016-01-17T00:00:00"/>
    <m/>
    <x v="4"/>
    <x v="88"/>
    <n v="0"/>
    <x v="22"/>
    <x v="1"/>
  </r>
  <r>
    <s v="MILNE"/>
    <s v="Jason"/>
    <x v="84"/>
    <x v="0"/>
    <s v="RECURVE"/>
    <s v="M"/>
    <d v="2016-02-07T00:00:00"/>
    <m/>
    <x v="4"/>
    <x v="88"/>
    <n v="0"/>
    <x v="22"/>
    <x v="1"/>
  </r>
  <r>
    <s v="MILNE"/>
    <s v="Jason"/>
    <x v="84"/>
    <x v="0"/>
    <s v="RECURVE"/>
    <s v="M"/>
    <d v="2016-02-28T00:00:00"/>
    <m/>
    <x v="4"/>
    <x v="88"/>
    <n v="0"/>
    <x v="22"/>
    <x v="1"/>
  </r>
  <r>
    <s v="MILNE"/>
    <s v="Jason"/>
    <x v="84"/>
    <x v="0"/>
    <s v="RECURVE"/>
    <s v="M"/>
    <d v="2016-03-06T00:00:00"/>
    <m/>
    <x v="4"/>
    <x v="88"/>
    <n v="0"/>
    <x v="22"/>
    <x v="1"/>
  </r>
  <r>
    <s v="MILNE"/>
    <s v="Jason"/>
    <x v="84"/>
    <x v="0"/>
    <s v="RECURVE"/>
    <s v="M"/>
    <d v="2016-03-20T00:00:00"/>
    <m/>
    <x v="4"/>
    <x v="88"/>
    <n v="0"/>
    <x v="22"/>
    <x v="1"/>
  </r>
  <r>
    <s v="MILNE"/>
    <s v="Jason"/>
    <x v="84"/>
    <x v="0"/>
    <s v="RECURVE"/>
    <s v="M"/>
    <d v="2016-04-03T00:00:00"/>
    <m/>
    <x v="4"/>
    <x v="88"/>
    <n v="0"/>
    <x v="22"/>
    <x v="1"/>
  </r>
  <r>
    <s v="MILNE"/>
    <s v="Jason"/>
    <x v="84"/>
    <x v="0"/>
    <s v="RECURVE"/>
    <s v="M"/>
    <d v="2016-04-17T00:00:00"/>
    <m/>
    <x v="4"/>
    <x v="88"/>
    <n v="0"/>
    <x v="22"/>
    <x v="1"/>
  </r>
  <r>
    <s v="MILNE"/>
    <s v="Jason"/>
    <x v="84"/>
    <x v="0"/>
    <s v="RECURVE"/>
    <s v="M"/>
    <d v="2016-05-22T00:00:00"/>
    <m/>
    <x v="4"/>
    <x v="88"/>
    <n v="0"/>
    <x v="22"/>
    <x v="1"/>
  </r>
  <r>
    <s v="MILNE"/>
    <s v="Jason"/>
    <x v="84"/>
    <x v="0"/>
    <s v="RECURVE"/>
    <s v="M"/>
    <d v="2016-06-05T00:00:00"/>
    <m/>
    <x v="4"/>
    <x v="88"/>
    <n v="0"/>
    <x v="22"/>
    <x v="1"/>
  </r>
  <r>
    <s v="MILNE"/>
    <s v="Jason"/>
    <x v="84"/>
    <x v="0"/>
    <s v="RECURVE"/>
    <s v="M"/>
    <d v="2016-07-03T00:00:00"/>
    <m/>
    <x v="4"/>
    <x v="88"/>
    <n v="0"/>
    <x v="22"/>
    <x v="1"/>
  </r>
  <r>
    <s v="MILNE"/>
    <s v="Jason"/>
    <x v="84"/>
    <x v="0"/>
    <s v="RECURVE"/>
    <s v="M"/>
    <d v="2016-07-10T00:00:00"/>
    <m/>
    <x v="4"/>
    <x v="88"/>
    <n v="0"/>
    <x v="22"/>
    <x v="1"/>
  </r>
  <r>
    <s v="MILNE"/>
    <s v="Jason"/>
    <x v="84"/>
    <x v="0"/>
    <s v="RECURVE"/>
    <s v="M"/>
    <d v="2016-10-16T00:00:00"/>
    <m/>
    <x v="4"/>
    <x v="88"/>
    <n v="0"/>
    <x v="22"/>
    <x v="1"/>
  </r>
  <r>
    <s v="MUFALE"/>
    <s v="Alex"/>
    <x v="85"/>
    <x v="2"/>
    <s v="RECURVE"/>
    <s v="M"/>
    <d v="2016-03-20T00:00:00"/>
    <n v="43"/>
    <x v="1"/>
    <x v="101"/>
    <n v="1.4827586206896552"/>
    <x v="0"/>
    <x v="0"/>
  </r>
  <r>
    <s v="MUFALE"/>
    <s v="Alex"/>
    <x v="85"/>
    <x v="2"/>
    <s v="RECURVE"/>
    <s v="M"/>
    <d v="2016-01-17T00:00:00"/>
    <m/>
    <x v="4"/>
    <x v="88"/>
    <n v="0"/>
    <x v="22"/>
    <x v="0"/>
  </r>
  <r>
    <s v="MUFALE"/>
    <s v="Alex"/>
    <x v="85"/>
    <x v="2"/>
    <s v="RECURVE"/>
    <s v="M"/>
    <d v="2016-01-31T00:00:00"/>
    <m/>
    <x v="4"/>
    <x v="88"/>
    <n v="0"/>
    <x v="22"/>
    <x v="0"/>
  </r>
  <r>
    <s v="MUFALE"/>
    <s v="Alex"/>
    <x v="85"/>
    <x v="2"/>
    <s v="RECURVE"/>
    <s v="M"/>
    <d v="2016-02-07T00:00:00"/>
    <m/>
    <x v="4"/>
    <x v="88"/>
    <n v="0"/>
    <x v="22"/>
    <x v="0"/>
  </r>
  <r>
    <s v="MUFALE"/>
    <s v="Alex"/>
    <x v="85"/>
    <x v="2"/>
    <s v="RECURVE"/>
    <s v="M"/>
    <d v="2016-02-14T00:00:00"/>
    <m/>
    <x v="4"/>
    <x v="88"/>
    <n v="0"/>
    <x v="22"/>
    <x v="0"/>
  </r>
  <r>
    <s v="MUFALE"/>
    <s v="Alex"/>
    <x v="85"/>
    <x v="2"/>
    <s v="RECURVE"/>
    <s v="M"/>
    <d v="2016-02-21T00:00:00"/>
    <m/>
    <x v="4"/>
    <x v="88"/>
    <n v="0"/>
    <x v="22"/>
    <x v="0"/>
  </r>
  <r>
    <s v="MUFALE"/>
    <s v="Alex"/>
    <x v="85"/>
    <x v="2"/>
    <s v="RECURVE"/>
    <s v="M"/>
    <d v="2016-02-28T00:00:00"/>
    <m/>
    <x v="4"/>
    <x v="88"/>
    <n v="0"/>
    <x v="22"/>
    <x v="0"/>
  </r>
  <r>
    <s v="MUFALE"/>
    <s v="Alex"/>
    <x v="85"/>
    <x v="2"/>
    <s v="RECURVE"/>
    <s v="M"/>
    <d v="2016-03-06T00:00:00"/>
    <m/>
    <x v="4"/>
    <x v="88"/>
    <n v="0"/>
    <x v="22"/>
    <x v="0"/>
  </r>
  <r>
    <s v="MUFALE"/>
    <s v="Alex"/>
    <x v="85"/>
    <x v="2"/>
    <s v="RECURVE"/>
    <s v="M"/>
    <d v="2016-03-13T00:00:00"/>
    <m/>
    <x v="4"/>
    <x v="88"/>
    <n v="0"/>
    <x v="22"/>
    <x v="0"/>
  </r>
  <r>
    <s v="MUFALE"/>
    <s v="Alex"/>
    <x v="85"/>
    <x v="2"/>
    <s v="RECURVE"/>
    <s v="M"/>
    <d v="2016-04-03T00:00:00"/>
    <m/>
    <x v="4"/>
    <x v="88"/>
    <n v="0"/>
    <x v="22"/>
    <x v="0"/>
  </r>
  <r>
    <s v="MUFALE"/>
    <s v="Alex"/>
    <x v="85"/>
    <x v="2"/>
    <s v="RECURVE"/>
    <s v="M"/>
    <d v="2016-04-17T00:00:00"/>
    <m/>
    <x v="4"/>
    <x v="88"/>
    <n v="0"/>
    <x v="22"/>
    <x v="0"/>
  </r>
  <r>
    <s v="MUFALE"/>
    <s v="Alex"/>
    <x v="85"/>
    <x v="2"/>
    <s v="RECURVE"/>
    <s v="M"/>
    <d v="2016-05-15T00:00:00"/>
    <m/>
    <x v="4"/>
    <x v="88"/>
    <n v="0"/>
    <x v="22"/>
    <x v="0"/>
  </r>
  <r>
    <s v="MUFALE"/>
    <s v="Alex"/>
    <x v="85"/>
    <x v="2"/>
    <s v="RECURVE"/>
    <s v="M"/>
    <d v="2016-05-22T00:00:00"/>
    <m/>
    <x v="4"/>
    <x v="88"/>
    <n v="0"/>
    <x v="22"/>
    <x v="0"/>
  </r>
  <r>
    <s v="MUFALE"/>
    <s v="Alex"/>
    <x v="85"/>
    <x v="2"/>
    <s v="RECURVE"/>
    <s v="M"/>
    <d v="2016-05-29T00:00:00"/>
    <m/>
    <x v="4"/>
    <x v="88"/>
    <n v="0"/>
    <x v="22"/>
    <x v="0"/>
  </r>
  <r>
    <s v="MUFALE"/>
    <s v="Alex"/>
    <x v="85"/>
    <x v="2"/>
    <s v="RECURVE"/>
    <s v="M"/>
    <d v="2016-06-05T00:00:00"/>
    <m/>
    <x v="4"/>
    <x v="88"/>
    <n v="0"/>
    <x v="22"/>
    <x v="0"/>
  </r>
  <r>
    <s v="MUFALE"/>
    <s v="Alex"/>
    <x v="85"/>
    <x v="2"/>
    <s v="RECURVE"/>
    <s v="M"/>
    <d v="2016-06-19T00:00:00"/>
    <m/>
    <x v="4"/>
    <x v="88"/>
    <n v="0"/>
    <x v="22"/>
    <x v="0"/>
  </r>
  <r>
    <s v="MUFALE"/>
    <s v="Alex"/>
    <x v="85"/>
    <x v="2"/>
    <s v="RECURVE"/>
    <s v="M"/>
    <d v="2016-07-03T00:00:00"/>
    <m/>
    <x v="4"/>
    <x v="88"/>
    <n v="0"/>
    <x v="22"/>
    <x v="0"/>
  </r>
  <r>
    <s v="MUFALE"/>
    <s v="Alex"/>
    <x v="85"/>
    <x v="2"/>
    <s v="RECURVE"/>
    <s v="M"/>
    <d v="2016-07-10T00:00:00"/>
    <m/>
    <x v="4"/>
    <x v="88"/>
    <n v="0"/>
    <x v="22"/>
    <x v="0"/>
  </r>
  <r>
    <s v="MUFALE"/>
    <s v="Alex"/>
    <x v="85"/>
    <x v="2"/>
    <s v="RECURVE"/>
    <s v="M"/>
    <d v="2016-08-07T00:00:00"/>
    <m/>
    <x v="4"/>
    <x v="88"/>
    <n v="0"/>
    <x v="22"/>
    <x v="0"/>
  </r>
  <r>
    <s v="MUFALE"/>
    <s v="Alex"/>
    <x v="85"/>
    <x v="2"/>
    <s v="RECURVE"/>
    <s v="M"/>
    <d v="2016-08-14T00:00:00"/>
    <m/>
    <x v="4"/>
    <x v="88"/>
    <n v="0"/>
    <x v="22"/>
    <x v="0"/>
  </r>
  <r>
    <s v="MUFALE"/>
    <s v="Alex"/>
    <x v="85"/>
    <x v="2"/>
    <s v="RECURVE"/>
    <s v="M"/>
    <d v="2016-08-28T00:00:00"/>
    <m/>
    <x v="4"/>
    <x v="88"/>
    <n v="0"/>
    <x v="22"/>
    <x v="0"/>
  </r>
  <r>
    <s v="MUFALE"/>
    <s v="Alex"/>
    <x v="85"/>
    <x v="2"/>
    <s v="RECURVE"/>
    <s v="M"/>
    <d v="2016-09-04T00:00:00"/>
    <m/>
    <x v="4"/>
    <x v="88"/>
    <n v="0"/>
    <x v="22"/>
    <x v="0"/>
  </r>
  <r>
    <s v="MUFALE"/>
    <s v="Alex"/>
    <x v="85"/>
    <x v="2"/>
    <s v="RECURVE"/>
    <s v="M"/>
    <d v="2016-09-11T00:00:00"/>
    <m/>
    <x v="4"/>
    <x v="88"/>
    <n v="0"/>
    <x v="22"/>
    <x v="0"/>
  </r>
  <r>
    <s v="MUFALE"/>
    <s v="Alex"/>
    <x v="85"/>
    <x v="2"/>
    <s v="RECURVE"/>
    <s v="M"/>
    <d v="2016-09-18T00:00:00"/>
    <m/>
    <x v="4"/>
    <x v="88"/>
    <n v="0"/>
    <x v="22"/>
    <x v="0"/>
  </r>
  <r>
    <s v="MUFALE"/>
    <s v="Alex"/>
    <x v="85"/>
    <x v="2"/>
    <s v="RECURVE"/>
    <s v="M"/>
    <d v="2016-10-09T00:00:00"/>
    <m/>
    <x v="4"/>
    <x v="88"/>
    <n v="0"/>
    <x v="22"/>
    <x v="0"/>
  </r>
  <r>
    <s v="MUFALE"/>
    <s v="Alex"/>
    <x v="85"/>
    <x v="2"/>
    <s v="RECURVE"/>
    <s v="M"/>
    <d v="2016-10-02T00:00:00"/>
    <m/>
    <x v="4"/>
    <x v="88"/>
    <n v="0"/>
    <x v="22"/>
    <x v="0"/>
  </r>
  <r>
    <s v="MUFALE"/>
    <s v="Alex"/>
    <x v="85"/>
    <x v="2"/>
    <s v="RECURVE"/>
    <s v="M"/>
    <d v="2016-10-16T00:00:00"/>
    <m/>
    <x v="4"/>
    <x v="88"/>
    <n v="0"/>
    <x v="22"/>
    <x v="0"/>
  </r>
  <r>
    <s v="MUFALE"/>
    <s v="Alex"/>
    <x v="85"/>
    <x v="2"/>
    <s v="RECURVE"/>
    <s v="M"/>
    <d v="2016-10-23T00:00:00"/>
    <m/>
    <x v="4"/>
    <x v="88"/>
    <n v="0"/>
    <x v="22"/>
    <x v="0"/>
  </r>
  <r>
    <s v="MUFALE"/>
    <s v="Alex"/>
    <x v="85"/>
    <x v="2"/>
    <s v="RECURVE"/>
    <s v="M"/>
    <d v="2016-10-30T00:00:00"/>
    <m/>
    <x v="4"/>
    <x v="88"/>
    <n v="0"/>
    <x v="22"/>
    <x v="0"/>
  </r>
  <r>
    <s v="MUFALE"/>
    <s v="Jo"/>
    <x v="86"/>
    <x v="0"/>
    <s v="BARE"/>
    <s v="F"/>
    <d v="2016-06-05T00:00:00"/>
    <n v="51"/>
    <x v="3"/>
    <x v="1"/>
    <n v="2.2758620689655173"/>
    <x v="0"/>
    <x v="0"/>
  </r>
  <r>
    <s v="MUFALE"/>
    <s v="Jo"/>
    <x v="86"/>
    <x v="0"/>
    <s v="BARE"/>
    <s v="F"/>
    <d v="2016-05-22T00:00:00"/>
    <n v="15"/>
    <x v="3"/>
    <x v="1"/>
    <n v="2.2758620689655173"/>
    <x v="1"/>
    <x v="0"/>
  </r>
  <r>
    <s v="MUFALE"/>
    <s v="Jo"/>
    <x v="86"/>
    <x v="0"/>
    <s v="BARE"/>
    <s v="F"/>
    <d v="2016-04-03T00:00:00"/>
    <n v="64"/>
    <x v="1"/>
    <x v="102"/>
    <n v="6.931034482758621"/>
    <x v="0"/>
    <x v="0"/>
  </r>
  <r>
    <s v="MUFALE"/>
    <s v="Jo"/>
    <x v="86"/>
    <x v="0"/>
    <s v="BARE"/>
    <s v="F"/>
    <d v="2016-03-20T00:00:00"/>
    <n v="58"/>
    <x v="1"/>
    <x v="102"/>
    <n v="6.931034482758621"/>
    <x v="1"/>
    <x v="0"/>
  </r>
  <r>
    <s v="MUFALE"/>
    <s v="Jo"/>
    <x v="86"/>
    <x v="0"/>
    <s v="BARE"/>
    <s v="F"/>
    <d v="2016-02-14T00:00:00"/>
    <n v="49"/>
    <x v="1"/>
    <x v="102"/>
    <n v="6.931034482758621"/>
    <x v="2"/>
    <x v="0"/>
  </r>
  <r>
    <s v="MUFALE"/>
    <s v="Jo"/>
    <x v="86"/>
    <x v="0"/>
    <s v="BARE"/>
    <s v="F"/>
    <d v="2016-03-13T00:00:00"/>
    <n v="30"/>
    <x v="1"/>
    <x v="102"/>
    <n v="6.931034482758621"/>
    <x v="3"/>
    <x v="0"/>
  </r>
  <r>
    <s v="MUFALE"/>
    <s v="Jo"/>
    <x v="86"/>
    <x v="0"/>
    <s v="BARE"/>
    <s v="F"/>
    <d v="2016-01-17T00:00:00"/>
    <m/>
    <x v="4"/>
    <x v="88"/>
    <n v="0"/>
    <x v="22"/>
    <x v="0"/>
  </r>
  <r>
    <s v="MUFALE"/>
    <s v="Jo"/>
    <x v="86"/>
    <x v="0"/>
    <s v="BARE"/>
    <s v="F"/>
    <d v="2016-01-31T00:00:00"/>
    <m/>
    <x v="4"/>
    <x v="88"/>
    <n v="0"/>
    <x v="22"/>
    <x v="0"/>
  </r>
  <r>
    <s v="MUFALE"/>
    <s v="Jo"/>
    <x v="86"/>
    <x v="0"/>
    <s v="BARE"/>
    <s v="F"/>
    <d v="2016-02-07T00:00:00"/>
    <m/>
    <x v="4"/>
    <x v="88"/>
    <n v="0"/>
    <x v="22"/>
    <x v="0"/>
  </r>
  <r>
    <s v="MUFALE"/>
    <s v="Jo"/>
    <x v="86"/>
    <x v="0"/>
    <s v="BARE"/>
    <s v="F"/>
    <d v="2016-02-21T00:00:00"/>
    <m/>
    <x v="4"/>
    <x v="88"/>
    <n v="0"/>
    <x v="22"/>
    <x v="0"/>
  </r>
  <r>
    <s v="MUFALE"/>
    <s v="Jo"/>
    <x v="86"/>
    <x v="0"/>
    <s v="BARE"/>
    <s v="F"/>
    <d v="2016-02-28T00:00:00"/>
    <m/>
    <x v="4"/>
    <x v="88"/>
    <n v="0"/>
    <x v="22"/>
    <x v="0"/>
  </r>
  <r>
    <s v="MUFALE"/>
    <s v="Jo"/>
    <x v="86"/>
    <x v="0"/>
    <s v="BARE"/>
    <s v="F"/>
    <d v="2016-03-06T00:00:00"/>
    <m/>
    <x v="4"/>
    <x v="88"/>
    <n v="0"/>
    <x v="22"/>
    <x v="0"/>
  </r>
  <r>
    <s v="MUFALE"/>
    <s v="Jo"/>
    <x v="86"/>
    <x v="0"/>
    <s v="BARE"/>
    <s v="F"/>
    <d v="2016-04-17T00:00:00"/>
    <m/>
    <x v="4"/>
    <x v="88"/>
    <n v="0"/>
    <x v="22"/>
    <x v="0"/>
  </r>
  <r>
    <s v="MUFALE"/>
    <s v="Jo"/>
    <x v="86"/>
    <x v="0"/>
    <s v="BARE"/>
    <s v="F"/>
    <d v="2016-05-15T00:00:00"/>
    <m/>
    <x v="4"/>
    <x v="88"/>
    <n v="0"/>
    <x v="22"/>
    <x v="0"/>
  </r>
  <r>
    <s v="MUFALE"/>
    <s v="Jo"/>
    <x v="86"/>
    <x v="0"/>
    <s v="BARE"/>
    <s v="F"/>
    <d v="2016-05-29T00:00:00"/>
    <m/>
    <x v="4"/>
    <x v="88"/>
    <n v="0"/>
    <x v="22"/>
    <x v="0"/>
  </r>
  <r>
    <s v="MUFALE"/>
    <s v="Jo"/>
    <x v="86"/>
    <x v="0"/>
    <s v="BARE"/>
    <s v="F"/>
    <d v="2016-06-19T00:00:00"/>
    <m/>
    <x v="4"/>
    <x v="88"/>
    <n v="0"/>
    <x v="22"/>
    <x v="0"/>
  </r>
  <r>
    <s v="MUFALE"/>
    <s v="Jo"/>
    <x v="86"/>
    <x v="0"/>
    <s v="BARE"/>
    <s v="F"/>
    <d v="2016-07-03T00:00:00"/>
    <m/>
    <x v="4"/>
    <x v="88"/>
    <n v="0"/>
    <x v="22"/>
    <x v="0"/>
  </r>
  <r>
    <s v="MUFALE"/>
    <s v="Jo"/>
    <x v="86"/>
    <x v="0"/>
    <s v="BARE"/>
    <s v="F"/>
    <d v="2016-07-10T00:00:00"/>
    <m/>
    <x v="4"/>
    <x v="88"/>
    <n v="0"/>
    <x v="22"/>
    <x v="0"/>
  </r>
  <r>
    <s v="MUFALE"/>
    <s v="Jo"/>
    <x v="86"/>
    <x v="0"/>
    <s v="BARE"/>
    <s v="F"/>
    <d v="2016-08-07T00:00:00"/>
    <m/>
    <x v="4"/>
    <x v="88"/>
    <n v="0"/>
    <x v="22"/>
    <x v="0"/>
  </r>
  <r>
    <s v="MUFALE"/>
    <s v="Jo"/>
    <x v="86"/>
    <x v="0"/>
    <s v="BARE"/>
    <s v="F"/>
    <d v="2016-08-14T00:00:00"/>
    <m/>
    <x v="4"/>
    <x v="88"/>
    <n v="0"/>
    <x v="22"/>
    <x v="0"/>
  </r>
  <r>
    <s v="MUFALE"/>
    <s v="Jo"/>
    <x v="86"/>
    <x v="0"/>
    <s v="BARE"/>
    <s v="F"/>
    <d v="2016-08-28T00:00:00"/>
    <m/>
    <x v="4"/>
    <x v="88"/>
    <n v="0"/>
    <x v="22"/>
    <x v="0"/>
  </r>
  <r>
    <s v="MUFALE"/>
    <s v="Jo"/>
    <x v="86"/>
    <x v="0"/>
    <s v="BARE"/>
    <s v="F"/>
    <d v="2016-09-04T00:00:00"/>
    <m/>
    <x v="4"/>
    <x v="88"/>
    <n v="0"/>
    <x v="22"/>
    <x v="0"/>
  </r>
  <r>
    <s v="MUFALE"/>
    <s v="Jo"/>
    <x v="86"/>
    <x v="0"/>
    <s v="BARE"/>
    <s v="F"/>
    <d v="2016-09-11T00:00:00"/>
    <m/>
    <x v="4"/>
    <x v="88"/>
    <n v="0"/>
    <x v="22"/>
    <x v="0"/>
  </r>
  <r>
    <s v="MUFALE"/>
    <s v="Jo"/>
    <x v="86"/>
    <x v="0"/>
    <s v="BARE"/>
    <s v="F"/>
    <d v="2016-09-18T00:00:00"/>
    <m/>
    <x v="4"/>
    <x v="88"/>
    <n v="0"/>
    <x v="22"/>
    <x v="0"/>
  </r>
  <r>
    <s v="MUFALE"/>
    <s v="Jo"/>
    <x v="86"/>
    <x v="0"/>
    <s v="BARE"/>
    <s v="F"/>
    <d v="2016-10-09T00:00:00"/>
    <m/>
    <x v="4"/>
    <x v="88"/>
    <n v="0"/>
    <x v="22"/>
    <x v="0"/>
  </r>
  <r>
    <s v="MUFALE"/>
    <s v="Jo"/>
    <x v="86"/>
    <x v="0"/>
    <s v="BARE"/>
    <s v="F"/>
    <d v="2016-10-02T00:00:00"/>
    <m/>
    <x v="4"/>
    <x v="88"/>
    <n v="0"/>
    <x v="22"/>
    <x v="0"/>
  </r>
  <r>
    <s v="MUFALE"/>
    <s v="Jo"/>
    <x v="86"/>
    <x v="0"/>
    <s v="BARE"/>
    <s v="F"/>
    <d v="2016-10-16T00:00:00"/>
    <m/>
    <x v="4"/>
    <x v="88"/>
    <n v="0"/>
    <x v="22"/>
    <x v="0"/>
  </r>
  <r>
    <s v="MUFALE"/>
    <s v="Jo"/>
    <x v="86"/>
    <x v="0"/>
    <s v="BARE"/>
    <s v="F"/>
    <d v="2016-10-23T00:00:00"/>
    <m/>
    <x v="4"/>
    <x v="88"/>
    <n v="0"/>
    <x v="22"/>
    <x v="0"/>
  </r>
  <r>
    <s v="MUFALE"/>
    <s v="Jo"/>
    <x v="86"/>
    <x v="0"/>
    <s v="BARE"/>
    <s v="F"/>
    <d v="2016-10-30T00:00:00"/>
    <m/>
    <x v="4"/>
    <x v="88"/>
    <n v="0"/>
    <x v="22"/>
    <x v="0"/>
  </r>
  <r>
    <s v="MUFALE"/>
    <s v="Sam"/>
    <x v="87"/>
    <x v="1"/>
    <s v="BARE"/>
    <s v="M"/>
    <d v="2016-06-05T00:00:00"/>
    <n v="143"/>
    <x v="3"/>
    <x v="103"/>
    <n v="15.482758620689655"/>
    <x v="0"/>
    <x v="0"/>
  </r>
  <r>
    <s v="MUFALE"/>
    <s v="Sam"/>
    <x v="87"/>
    <x v="1"/>
    <s v="BARE"/>
    <s v="M"/>
    <d v="2016-07-10T00:00:00"/>
    <n v="126"/>
    <x v="3"/>
    <x v="103"/>
    <n v="15.482758620689655"/>
    <x v="1"/>
    <x v="0"/>
  </r>
  <r>
    <s v="MUFALE"/>
    <s v="Sam"/>
    <x v="87"/>
    <x v="1"/>
    <s v="BARE"/>
    <s v="M"/>
    <d v="2016-02-07T00:00:00"/>
    <n v="97"/>
    <x v="3"/>
    <x v="103"/>
    <n v="15.482758620689655"/>
    <x v="2"/>
    <x v="0"/>
  </r>
  <r>
    <s v="MUFALE"/>
    <s v="Sam"/>
    <x v="87"/>
    <x v="1"/>
    <s v="BARE"/>
    <s v="M"/>
    <d v="2016-05-22T00:00:00"/>
    <n v="83"/>
    <x v="3"/>
    <x v="103"/>
    <n v="15.482758620689655"/>
    <x v="3"/>
    <x v="0"/>
  </r>
  <r>
    <s v="MUFALE"/>
    <s v="Sam"/>
    <x v="87"/>
    <x v="1"/>
    <s v="BARE"/>
    <s v="M"/>
    <d v="2016-10-16T00:00:00"/>
    <n v="122"/>
    <x v="0"/>
    <x v="104"/>
    <n v="7.8275862068965516"/>
    <x v="0"/>
    <x v="0"/>
  </r>
  <r>
    <s v="MUFALE"/>
    <s v="Sam"/>
    <x v="87"/>
    <x v="1"/>
    <s v="BARE"/>
    <s v="M"/>
    <d v="2016-03-20T00:00:00"/>
    <n v="105"/>
    <x v="0"/>
    <x v="104"/>
    <n v="7.8275862068965516"/>
    <x v="1"/>
    <x v="0"/>
  </r>
  <r>
    <s v="MUFALE"/>
    <s v="Sam"/>
    <x v="87"/>
    <x v="1"/>
    <s v="BARE"/>
    <s v="M"/>
    <d v="2016-03-13T00:00:00"/>
    <n v="89"/>
    <x v="1"/>
    <x v="105"/>
    <n v="6.9655172413793105"/>
    <x v="0"/>
    <x v="0"/>
  </r>
  <r>
    <s v="MUFALE"/>
    <s v="Sam"/>
    <x v="87"/>
    <x v="1"/>
    <s v="BARE"/>
    <s v="M"/>
    <d v="2016-04-03T00:00:00"/>
    <n v="67"/>
    <x v="1"/>
    <x v="105"/>
    <n v="6.9655172413793105"/>
    <x v="1"/>
    <x v="0"/>
  </r>
  <r>
    <s v="MUFALE"/>
    <s v="Sam"/>
    <x v="87"/>
    <x v="1"/>
    <s v="BARE"/>
    <s v="M"/>
    <d v="2016-02-14T00:00:00"/>
    <n v="46"/>
    <x v="1"/>
    <x v="105"/>
    <n v="6.9655172413793105"/>
    <x v="2"/>
    <x v="0"/>
  </r>
  <r>
    <s v="MUFALE"/>
    <s v="Sam"/>
    <x v="87"/>
    <x v="1"/>
    <s v="BARE"/>
    <s v="M"/>
    <d v="2016-01-17T00:00:00"/>
    <m/>
    <x v="4"/>
    <x v="88"/>
    <n v="0"/>
    <x v="22"/>
    <x v="0"/>
  </r>
  <r>
    <s v="MUFALE"/>
    <s v="Sam"/>
    <x v="87"/>
    <x v="1"/>
    <s v="BARE"/>
    <s v="M"/>
    <d v="2016-01-31T00:00:00"/>
    <m/>
    <x v="4"/>
    <x v="88"/>
    <n v="0"/>
    <x v="22"/>
    <x v="0"/>
  </r>
  <r>
    <s v="MUFALE"/>
    <s v="Sam"/>
    <x v="87"/>
    <x v="1"/>
    <s v="BARE"/>
    <s v="M"/>
    <d v="2016-02-21T00:00:00"/>
    <m/>
    <x v="4"/>
    <x v="88"/>
    <n v="0"/>
    <x v="22"/>
    <x v="0"/>
  </r>
  <r>
    <s v="MUFALE"/>
    <s v="Sam"/>
    <x v="87"/>
    <x v="1"/>
    <s v="BARE"/>
    <s v="M"/>
    <d v="2016-02-28T00:00:00"/>
    <m/>
    <x v="4"/>
    <x v="88"/>
    <n v="0"/>
    <x v="22"/>
    <x v="0"/>
  </r>
  <r>
    <s v="MUFALE"/>
    <s v="Sam"/>
    <x v="87"/>
    <x v="1"/>
    <s v="BARE"/>
    <s v="M"/>
    <d v="2016-03-06T00:00:00"/>
    <m/>
    <x v="4"/>
    <x v="88"/>
    <n v="0"/>
    <x v="22"/>
    <x v="0"/>
  </r>
  <r>
    <s v="MUFALE"/>
    <s v="Sam"/>
    <x v="87"/>
    <x v="1"/>
    <s v="BARE"/>
    <s v="M"/>
    <d v="2016-04-17T00:00:00"/>
    <m/>
    <x v="4"/>
    <x v="88"/>
    <n v="0"/>
    <x v="22"/>
    <x v="0"/>
  </r>
  <r>
    <s v="MUFALE"/>
    <s v="Sam"/>
    <x v="87"/>
    <x v="1"/>
    <s v="BARE"/>
    <s v="M"/>
    <d v="2016-05-15T00:00:00"/>
    <m/>
    <x v="4"/>
    <x v="88"/>
    <n v="0"/>
    <x v="22"/>
    <x v="0"/>
  </r>
  <r>
    <s v="MUFALE"/>
    <s v="Sam"/>
    <x v="87"/>
    <x v="1"/>
    <s v="BARE"/>
    <s v="M"/>
    <d v="2016-05-29T00:00:00"/>
    <m/>
    <x v="4"/>
    <x v="88"/>
    <n v="0"/>
    <x v="22"/>
    <x v="0"/>
  </r>
  <r>
    <s v="MUFALE"/>
    <s v="Sam"/>
    <x v="87"/>
    <x v="1"/>
    <s v="BARE"/>
    <s v="M"/>
    <d v="2016-06-19T00:00:00"/>
    <m/>
    <x v="4"/>
    <x v="88"/>
    <n v="0"/>
    <x v="22"/>
    <x v="0"/>
  </r>
  <r>
    <s v="MUFALE"/>
    <s v="Sam"/>
    <x v="87"/>
    <x v="1"/>
    <s v="BARE"/>
    <s v="M"/>
    <d v="2016-07-03T00:00:00"/>
    <m/>
    <x v="4"/>
    <x v="88"/>
    <n v="0"/>
    <x v="22"/>
    <x v="0"/>
  </r>
  <r>
    <s v="MUFALE"/>
    <s v="Sam"/>
    <x v="87"/>
    <x v="1"/>
    <s v="BARE"/>
    <s v="M"/>
    <d v="2016-08-07T00:00:00"/>
    <m/>
    <x v="4"/>
    <x v="88"/>
    <n v="0"/>
    <x v="22"/>
    <x v="0"/>
  </r>
  <r>
    <s v="MUFALE"/>
    <s v="Sam"/>
    <x v="87"/>
    <x v="1"/>
    <s v="BARE"/>
    <s v="M"/>
    <d v="2016-08-14T00:00:00"/>
    <m/>
    <x v="4"/>
    <x v="88"/>
    <n v="0"/>
    <x v="22"/>
    <x v="0"/>
  </r>
  <r>
    <s v="MUFALE"/>
    <s v="Sam"/>
    <x v="87"/>
    <x v="1"/>
    <s v="BARE"/>
    <s v="M"/>
    <d v="2016-08-28T00:00:00"/>
    <m/>
    <x v="4"/>
    <x v="88"/>
    <n v="0"/>
    <x v="22"/>
    <x v="0"/>
  </r>
  <r>
    <s v="MUFALE"/>
    <s v="Sam"/>
    <x v="87"/>
    <x v="1"/>
    <s v="BARE"/>
    <s v="M"/>
    <d v="2016-09-04T00:00:00"/>
    <m/>
    <x v="4"/>
    <x v="88"/>
    <n v="0"/>
    <x v="22"/>
    <x v="0"/>
  </r>
  <r>
    <s v="MUFALE"/>
    <s v="Sam"/>
    <x v="87"/>
    <x v="1"/>
    <s v="BARE"/>
    <s v="M"/>
    <d v="2016-09-11T00:00:00"/>
    <m/>
    <x v="4"/>
    <x v="88"/>
    <n v="0"/>
    <x v="22"/>
    <x v="0"/>
  </r>
  <r>
    <s v="MUFALE"/>
    <s v="Sam"/>
    <x v="87"/>
    <x v="1"/>
    <s v="BARE"/>
    <s v="M"/>
    <d v="2016-09-18T00:00:00"/>
    <m/>
    <x v="4"/>
    <x v="88"/>
    <n v="0"/>
    <x v="22"/>
    <x v="0"/>
  </r>
  <r>
    <s v="MUFALE"/>
    <s v="Sam"/>
    <x v="87"/>
    <x v="1"/>
    <s v="BARE"/>
    <s v="M"/>
    <d v="2016-10-09T00:00:00"/>
    <m/>
    <x v="4"/>
    <x v="88"/>
    <n v="0"/>
    <x v="22"/>
    <x v="0"/>
  </r>
  <r>
    <s v="MUFALE"/>
    <s v="Sam"/>
    <x v="87"/>
    <x v="1"/>
    <s v="BARE"/>
    <s v="M"/>
    <d v="2016-10-02T00:00:00"/>
    <m/>
    <x v="4"/>
    <x v="88"/>
    <n v="0"/>
    <x v="22"/>
    <x v="0"/>
  </r>
  <r>
    <s v="MUFALE"/>
    <s v="Sam"/>
    <x v="87"/>
    <x v="1"/>
    <s v="BARE"/>
    <s v="M"/>
    <d v="2016-10-23T00:00:00"/>
    <m/>
    <x v="4"/>
    <x v="88"/>
    <n v="0"/>
    <x v="22"/>
    <x v="0"/>
  </r>
  <r>
    <s v="MUFALE"/>
    <s v="Sam"/>
    <x v="87"/>
    <x v="1"/>
    <s v="BARE"/>
    <s v="M"/>
    <d v="2016-10-30T00:00:00"/>
    <m/>
    <x v="4"/>
    <x v="88"/>
    <n v="0"/>
    <x v="22"/>
    <x v="0"/>
  </r>
  <r>
    <s v="MUFALE"/>
    <s v="Santo"/>
    <x v="88"/>
    <x v="0"/>
    <s v="BARE"/>
    <s v="M"/>
    <d v="2016-07-10T00:00:00"/>
    <n v="56"/>
    <x v="3"/>
    <x v="72"/>
    <n v="1.9310344827586208"/>
    <x v="0"/>
    <x v="0"/>
  </r>
  <r>
    <s v="MUFALE"/>
    <s v="Santo"/>
    <x v="88"/>
    <x v="0"/>
    <s v="BARE"/>
    <s v="M"/>
    <d v="2016-01-17T00:00:00"/>
    <m/>
    <x v="4"/>
    <x v="88"/>
    <n v="0"/>
    <x v="22"/>
    <x v="0"/>
  </r>
  <r>
    <s v="MUFALE"/>
    <s v="Santo"/>
    <x v="88"/>
    <x v="0"/>
    <s v="BARE"/>
    <s v="M"/>
    <d v="2016-01-31T00:00:00"/>
    <m/>
    <x v="4"/>
    <x v="88"/>
    <n v="0"/>
    <x v="22"/>
    <x v="0"/>
  </r>
  <r>
    <s v="MUFALE"/>
    <s v="Santo"/>
    <x v="88"/>
    <x v="0"/>
    <s v="BARE"/>
    <s v="M"/>
    <d v="2016-02-07T00:00:00"/>
    <m/>
    <x v="4"/>
    <x v="88"/>
    <n v="0"/>
    <x v="22"/>
    <x v="0"/>
  </r>
  <r>
    <s v="MUFALE"/>
    <s v="Santo"/>
    <x v="88"/>
    <x v="0"/>
    <s v="BARE"/>
    <s v="M"/>
    <d v="2016-02-14T00:00:00"/>
    <m/>
    <x v="4"/>
    <x v="88"/>
    <n v="0"/>
    <x v="22"/>
    <x v="0"/>
  </r>
  <r>
    <s v="MUFALE"/>
    <s v="Santo"/>
    <x v="88"/>
    <x v="0"/>
    <s v="BARE"/>
    <s v="M"/>
    <d v="2016-02-21T00:00:00"/>
    <m/>
    <x v="4"/>
    <x v="88"/>
    <n v="0"/>
    <x v="22"/>
    <x v="0"/>
  </r>
  <r>
    <s v="MUFALE"/>
    <s v="Santo"/>
    <x v="88"/>
    <x v="0"/>
    <s v="BARE"/>
    <s v="M"/>
    <d v="2016-02-28T00:00:00"/>
    <m/>
    <x v="4"/>
    <x v="88"/>
    <n v="0"/>
    <x v="22"/>
    <x v="0"/>
  </r>
  <r>
    <s v="MUFALE"/>
    <s v="Santo"/>
    <x v="88"/>
    <x v="0"/>
    <s v="BARE"/>
    <s v="M"/>
    <d v="2016-03-06T00:00:00"/>
    <m/>
    <x v="4"/>
    <x v="88"/>
    <n v="0"/>
    <x v="22"/>
    <x v="0"/>
  </r>
  <r>
    <s v="MUFALE"/>
    <s v="Santo"/>
    <x v="88"/>
    <x v="0"/>
    <s v="BARE"/>
    <s v="M"/>
    <d v="2016-03-13T00:00:00"/>
    <m/>
    <x v="4"/>
    <x v="88"/>
    <n v="0"/>
    <x v="22"/>
    <x v="0"/>
  </r>
  <r>
    <s v="MUFALE"/>
    <s v="Santo"/>
    <x v="88"/>
    <x v="0"/>
    <s v="BARE"/>
    <s v="M"/>
    <d v="2016-03-20T00:00:00"/>
    <m/>
    <x v="4"/>
    <x v="88"/>
    <n v="0"/>
    <x v="22"/>
    <x v="0"/>
  </r>
  <r>
    <s v="MUFALE"/>
    <s v="Santo"/>
    <x v="88"/>
    <x v="0"/>
    <s v="BARE"/>
    <s v="M"/>
    <d v="2016-04-03T00:00:00"/>
    <m/>
    <x v="4"/>
    <x v="88"/>
    <n v="0"/>
    <x v="22"/>
    <x v="0"/>
  </r>
  <r>
    <s v="MUFALE"/>
    <s v="Santo"/>
    <x v="88"/>
    <x v="0"/>
    <s v="BARE"/>
    <s v="M"/>
    <d v="2016-04-17T00:00:00"/>
    <m/>
    <x v="4"/>
    <x v="88"/>
    <n v="0"/>
    <x v="22"/>
    <x v="0"/>
  </r>
  <r>
    <s v="MUFALE"/>
    <s v="Santo"/>
    <x v="88"/>
    <x v="0"/>
    <s v="BARE"/>
    <s v="M"/>
    <d v="2016-05-15T00:00:00"/>
    <m/>
    <x v="4"/>
    <x v="88"/>
    <n v="0"/>
    <x v="22"/>
    <x v="0"/>
  </r>
  <r>
    <s v="MUFALE"/>
    <s v="Santo"/>
    <x v="88"/>
    <x v="0"/>
    <s v="BARE"/>
    <s v="M"/>
    <d v="2016-05-22T00:00:00"/>
    <m/>
    <x v="4"/>
    <x v="88"/>
    <n v="0"/>
    <x v="22"/>
    <x v="0"/>
  </r>
  <r>
    <s v="MUFALE"/>
    <s v="Santo"/>
    <x v="88"/>
    <x v="0"/>
    <s v="BARE"/>
    <s v="M"/>
    <d v="2016-05-29T00:00:00"/>
    <m/>
    <x v="4"/>
    <x v="88"/>
    <n v="0"/>
    <x v="22"/>
    <x v="0"/>
  </r>
  <r>
    <s v="MUFALE"/>
    <s v="Santo"/>
    <x v="88"/>
    <x v="0"/>
    <s v="BARE"/>
    <s v="M"/>
    <d v="2016-06-05T00:00:00"/>
    <m/>
    <x v="4"/>
    <x v="88"/>
    <n v="0"/>
    <x v="22"/>
    <x v="0"/>
  </r>
  <r>
    <s v="MUFALE"/>
    <s v="Santo"/>
    <x v="88"/>
    <x v="0"/>
    <s v="BARE"/>
    <s v="M"/>
    <d v="2016-06-19T00:00:00"/>
    <m/>
    <x v="4"/>
    <x v="88"/>
    <n v="0"/>
    <x v="22"/>
    <x v="0"/>
  </r>
  <r>
    <s v="MUFALE"/>
    <s v="Santo"/>
    <x v="88"/>
    <x v="0"/>
    <s v="BARE"/>
    <s v="M"/>
    <d v="2016-07-03T00:00:00"/>
    <m/>
    <x v="4"/>
    <x v="88"/>
    <n v="0"/>
    <x v="22"/>
    <x v="0"/>
  </r>
  <r>
    <s v="MUFALE"/>
    <s v="Santo"/>
    <x v="88"/>
    <x v="0"/>
    <s v="BARE"/>
    <s v="M"/>
    <d v="2016-08-07T00:00:00"/>
    <m/>
    <x v="4"/>
    <x v="88"/>
    <n v="0"/>
    <x v="22"/>
    <x v="0"/>
  </r>
  <r>
    <s v="MUFALE"/>
    <s v="Santo"/>
    <x v="88"/>
    <x v="0"/>
    <s v="BARE"/>
    <s v="M"/>
    <d v="2016-08-14T00:00:00"/>
    <m/>
    <x v="4"/>
    <x v="88"/>
    <n v="0"/>
    <x v="22"/>
    <x v="0"/>
  </r>
  <r>
    <s v="MUFALE"/>
    <s v="Santo"/>
    <x v="88"/>
    <x v="0"/>
    <s v="BARE"/>
    <s v="M"/>
    <d v="2016-08-28T00:00:00"/>
    <m/>
    <x v="4"/>
    <x v="88"/>
    <n v="0"/>
    <x v="22"/>
    <x v="0"/>
  </r>
  <r>
    <s v="MUFALE"/>
    <s v="Santo"/>
    <x v="88"/>
    <x v="0"/>
    <s v="BARE"/>
    <s v="M"/>
    <d v="2016-09-04T00:00:00"/>
    <m/>
    <x v="4"/>
    <x v="88"/>
    <n v="0"/>
    <x v="22"/>
    <x v="0"/>
  </r>
  <r>
    <s v="MUFALE"/>
    <s v="Santo"/>
    <x v="88"/>
    <x v="0"/>
    <s v="BARE"/>
    <s v="M"/>
    <d v="2016-09-11T00:00:00"/>
    <m/>
    <x v="4"/>
    <x v="88"/>
    <n v="0"/>
    <x v="22"/>
    <x v="0"/>
  </r>
  <r>
    <s v="MUFALE"/>
    <s v="Santo"/>
    <x v="88"/>
    <x v="0"/>
    <s v="BARE"/>
    <s v="M"/>
    <d v="2016-09-18T00:00:00"/>
    <m/>
    <x v="4"/>
    <x v="88"/>
    <n v="0"/>
    <x v="22"/>
    <x v="0"/>
  </r>
  <r>
    <s v="MUFALE"/>
    <s v="Santo"/>
    <x v="88"/>
    <x v="0"/>
    <s v="BARE"/>
    <s v="M"/>
    <d v="2016-10-09T00:00:00"/>
    <m/>
    <x v="4"/>
    <x v="88"/>
    <n v="0"/>
    <x v="22"/>
    <x v="0"/>
  </r>
  <r>
    <s v="MUFALE"/>
    <s v="Santo"/>
    <x v="88"/>
    <x v="0"/>
    <s v="BARE"/>
    <s v="M"/>
    <d v="2016-10-02T00:00:00"/>
    <m/>
    <x v="4"/>
    <x v="88"/>
    <n v="0"/>
    <x v="22"/>
    <x v="0"/>
  </r>
  <r>
    <s v="MUFALE"/>
    <s v="Santo"/>
    <x v="88"/>
    <x v="0"/>
    <s v="BARE"/>
    <s v="M"/>
    <d v="2016-10-16T00:00:00"/>
    <m/>
    <x v="4"/>
    <x v="88"/>
    <n v="0"/>
    <x v="22"/>
    <x v="0"/>
  </r>
  <r>
    <s v="MUFALE"/>
    <s v="Santo"/>
    <x v="88"/>
    <x v="0"/>
    <s v="BARE"/>
    <s v="M"/>
    <d v="2016-10-23T00:00:00"/>
    <m/>
    <x v="4"/>
    <x v="88"/>
    <n v="0"/>
    <x v="22"/>
    <x v="0"/>
  </r>
  <r>
    <s v="MUFALE"/>
    <s v="Santo"/>
    <x v="88"/>
    <x v="0"/>
    <s v="BARE"/>
    <s v="M"/>
    <d v="2016-10-30T00:00:00"/>
    <m/>
    <x v="4"/>
    <x v="88"/>
    <n v="0"/>
    <x v="22"/>
    <x v="0"/>
  </r>
  <r>
    <s v="NEWBERY"/>
    <s v="Brad"/>
    <x v="89"/>
    <x v="2"/>
    <s v="COMP SIGHT"/>
    <s v="M"/>
    <d v="2016-06-05T00:00:00"/>
    <n v="114"/>
    <x v="0"/>
    <x v="106"/>
    <n v="44.448275862068968"/>
    <x v="0"/>
    <x v="1"/>
  </r>
  <r>
    <s v="NEWBERY"/>
    <s v="Brad"/>
    <x v="89"/>
    <x v="2"/>
    <s v="COMP SIGHT"/>
    <s v="M"/>
    <d v="2016-09-18T00:00:00"/>
    <n v="113"/>
    <x v="0"/>
    <x v="106"/>
    <n v="44.448275862068968"/>
    <x v="1"/>
    <x v="1"/>
  </r>
  <r>
    <s v="NEWBERY"/>
    <s v="Brad"/>
    <x v="89"/>
    <x v="2"/>
    <s v="COMP SIGHT"/>
    <s v="M"/>
    <d v="2016-02-21T00:00:00"/>
    <n v="110"/>
    <x v="0"/>
    <x v="106"/>
    <n v="44.448275862068968"/>
    <x v="2"/>
    <x v="1"/>
  </r>
  <r>
    <s v="NEWBERY"/>
    <s v="Brad"/>
    <x v="89"/>
    <x v="2"/>
    <s v="COMP SIGHT"/>
    <s v="M"/>
    <d v="2016-09-11T00:00:00"/>
    <n v="89"/>
    <x v="0"/>
    <x v="106"/>
    <n v="44.448275862068968"/>
    <x v="3"/>
    <x v="1"/>
  </r>
  <r>
    <s v="NEWBERY"/>
    <s v="Brad"/>
    <x v="89"/>
    <x v="2"/>
    <s v="COMP SIGHT"/>
    <s v="M"/>
    <d v="2016-10-16T00:00:00"/>
    <n v="81"/>
    <x v="0"/>
    <x v="106"/>
    <n v="44.448275862068968"/>
    <x v="4"/>
    <x v="1"/>
  </r>
  <r>
    <s v="NEWBERY"/>
    <s v="Brad"/>
    <x v="89"/>
    <x v="2"/>
    <s v="COMP SIGHT"/>
    <s v="M"/>
    <d v="2016-08-14T00:00:00"/>
    <n v="77"/>
    <x v="0"/>
    <x v="106"/>
    <n v="44.448275862068968"/>
    <x v="5"/>
    <x v="1"/>
  </r>
  <r>
    <s v="NEWBERY"/>
    <s v="Brad"/>
    <x v="89"/>
    <x v="2"/>
    <s v="COMP SIGHT"/>
    <s v="M"/>
    <d v="2016-09-04T00:00:00"/>
    <n v="75"/>
    <x v="0"/>
    <x v="106"/>
    <n v="44.448275862068968"/>
    <x v="6"/>
    <x v="1"/>
  </r>
  <r>
    <s v="NEWBERY"/>
    <s v="Brad"/>
    <x v="89"/>
    <x v="2"/>
    <s v="COMP SIGHT"/>
    <s v="M"/>
    <d v="2016-02-28T00:00:00"/>
    <n v="74"/>
    <x v="0"/>
    <x v="106"/>
    <n v="44.448275862068968"/>
    <x v="7"/>
    <x v="1"/>
  </r>
  <r>
    <s v="NEWBERY"/>
    <s v="Brad"/>
    <x v="89"/>
    <x v="2"/>
    <s v="COMP SIGHT"/>
    <s v="M"/>
    <d v="2016-01-17T00:00:00"/>
    <n v="71"/>
    <x v="0"/>
    <x v="106"/>
    <n v="44.448275862068968"/>
    <x v="8"/>
    <x v="1"/>
  </r>
  <r>
    <s v="NEWBERY"/>
    <s v="Brad"/>
    <x v="89"/>
    <x v="2"/>
    <s v="COMP SIGHT"/>
    <s v="M"/>
    <d v="2016-10-02T00:00:00"/>
    <n v="68"/>
    <x v="0"/>
    <x v="106"/>
    <n v="44.448275862068968"/>
    <x v="9"/>
    <x v="1"/>
  </r>
  <r>
    <s v="NEWBERY"/>
    <s v="Brad"/>
    <x v="89"/>
    <x v="2"/>
    <s v="COMP SIGHT"/>
    <s v="M"/>
    <d v="2016-05-15T00:00:00"/>
    <n v="67"/>
    <x v="0"/>
    <x v="106"/>
    <n v="44.448275862068968"/>
    <x v="10"/>
    <x v="1"/>
  </r>
  <r>
    <s v="NEWBERY"/>
    <s v="Brad"/>
    <x v="89"/>
    <x v="2"/>
    <s v="COMP SIGHT"/>
    <s v="M"/>
    <d v="2016-03-06T00:00:00"/>
    <n v="64"/>
    <x v="0"/>
    <x v="106"/>
    <n v="44.448275862068968"/>
    <x v="11"/>
    <x v="1"/>
  </r>
  <r>
    <s v="NEWBERY"/>
    <s v="Brad"/>
    <x v="89"/>
    <x v="2"/>
    <s v="COMP SIGHT"/>
    <s v="M"/>
    <d v="2016-10-30T00:00:00"/>
    <n v="64"/>
    <x v="0"/>
    <x v="106"/>
    <n v="44.448275862068968"/>
    <x v="12"/>
    <x v="1"/>
  </r>
  <r>
    <s v="NEWBERY"/>
    <s v="Brad"/>
    <x v="89"/>
    <x v="2"/>
    <s v="COMP SIGHT"/>
    <s v="M"/>
    <d v="2016-08-07T00:00:00"/>
    <n v="63"/>
    <x v="0"/>
    <x v="106"/>
    <n v="44.448275862068968"/>
    <x v="13"/>
    <x v="1"/>
  </r>
  <r>
    <s v="NEWBERY"/>
    <s v="Brad"/>
    <x v="89"/>
    <x v="2"/>
    <s v="COMP SIGHT"/>
    <s v="M"/>
    <d v="2016-03-13T00:00:00"/>
    <n v="62"/>
    <x v="0"/>
    <x v="106"/>
    <n v="44.448275862068968"/>
    <x v="14"/>
    <x v="1"/>
  </r>
  <r>
    <s v="NEWBERY"/>
    <s v="Brad"/>
    <x v="89"/>
    <x v="2"/>
    <s v="COMP SIGHT"/>
    <s v="M"/>
    <d v="2016-05-29T00:00:00"/>
    <n v="56"/>
    <x v="0"/>
    <x v="106"/>
    <n v="44.448275862068968"/>
    <x v="15"/>
    <x v="1"/>
  </r>
  <r>
    <s v="NEWBERY"/>
    <s v="Brad"/>
    <x v="89"/>
    <x v="2"/>
    <s v="COMP SIGHT"/>
    <s v="M"/>
    <d v="2016-01-31T00:00:00"/>
    <n v="41"/>
    <x v="0"/>
    <x v="106"/>
    <n v="44.448275862068968"/>
    <x v="16"/>
    <x v="1"/>
  </r>
  <r>
    <s v="NEWBERY"/>
    <s v="Brad"/>
    <x v="89"/>
    <x v="2"/>
    <s v="COMP SIGHT"/>
    <s v="M"/>
    <d v="2016-02-07T00:00:00"/>
    <m/>
    <x v="4"/>
    <x v="88"/>
    <n v="0"/>
    <x v="22"/>
    <x v="1"/>
  </r>
  <r>
    <s v="NEWBERY"/>
    <s v="Brad"/>
    <x v="89"/>
    <x v="2"/>
    <s v="COMP SIGHT"/>
    <s v="M"/>
    <d v="2016-02-14T00:00:00"/>
    <m/>
    <x v="4"/>
    <x v="88"/>
    <n v="0"/>
    <x v="22"/>
    <x v="1"/>
  </r>
  <r>
    <s v="NEWBERY"/>
    <s v="Brad"/>
    <x v="89"/>
    <x v="2"/>
    <s v="COMP SIGHT"/>
    <s v="M"/>
    <d v="2016-03-20T00:00:00"/>
    <m/>
    <x v="4"/>
    <x v="88"/>
    <n v="0"/>
    <x v="22"/>
    <x v="1"/>
  </r>
  <r>
    <s v="NEWBERY"/>
    <s v="Brad"/>
    <x v="89"/>
    <x v="2"/>
    <s v="COMP SIGHT"/>
    <s v="M"/>
    <d v="2016-04-03T00:00:00"/>
    <m/>
    <x v="4"/>
    <x v="88"/>
    <n v="0"/>
    <x v="22"/>
    <x v="1"/>
  </r>
  <r>
    <s v="NEWBERY"/>
    <s v="Brad"/>
    <x v="89"/>
    <x v="2"/>
    <s v="COMP SIGHT"/>
    <s v="M"/>
    <d v="2016-04-17T00:00:00"/>
    <m/>
    <x v="4"/>
    <x v="88"/>
    <n v="0"/>
    <x v="22"/>
    <x v="1"/>
  </r>
  <r>
    <s v="NEWBERY"/>
    <s v="Brad"/>
    <x v="89"/>
    <x v="2"/>
    <s v="COMP SIGHT"/>
    <s v="M"/>
    <d v="2016-05-22T00:00:00"/>
    <m/>
    <x v="4"/>
    <x v="88"/>
    <n v="0"/>
    <x v="22"/>
    <x v="1"/>
  </r>
  <r>
    <s v="NEWBERY"/>
    <s v="Brad"/>
    <x v="89"/>
    <x v="2"/>
    <s v="COMP SIGHT"/>
    <s v="M"/>
    <d v="2016-06-19T00:00:00"/>
    <m/>
    <x v="4"/>
    <x v="88"/>
    <n v="0"/>
    <x v="22"/>
    <x v="1"/>
  </r>
  <r>
    <s v="NEWBERY"/>
    <s v="Brad"/>
    <x v="89"/>
    <x v="2"/>
    <s v="COMP SIGHT"/>
    <s v="M"/>
    <d v="2016-07-03T00:00:00"/>
    <m/>
    <x v="4"/>
    <x v="88"/>
    <n v="0"/>
    <x v="22"/>
    <x v="1"/>
  </r>
  <r>
    <s v="NEWBERY"/>
    <s v="Brad"/>
    <x v="89"/>
    <x v="2"/>
    <s v="COMP SIGHT"/>
    <s v="M"/>
    <d v="2016-07-10T00:00:00"/>
    <m/>
    <x v="4"/>
    <x v="88"/>
    <n v="0"/>
    <x v="22"/>
    <x v="1"/>
  </r>
  <r>
    <s v="NEWBERY"/>
    <s v="Brad"/>
    <x v="89"/>
    <x v="2"/>
    <s v="COMP SIGHT"/>
    <s v="M"/>
    <d v="2016-08-28T00:00:00"/>
    <m/>
    <x v="4"/>
    <x v="88"/>
    <n v="0"/>
    <x v="22"/>
    <x v="1"/>
  </r>
  <r>
    <s v="NEWBERY"/>
    <s v="Brad"/>
    <x v="89"/>
    <x v="2"/>
    <s v="COMP SIGHT"/>
    <s v="M"/>
    <d v="2016-10-09T00:00:00"/>
    <m/>
    <x v="4"/>
    <x v="88"/>
    <n v="0"/>
    <x v="22"/>
    <x v="1"/>
  </r>
  <r>
    <s v="NEWBERY"/>
    <s v="Brad"/>
    <x v="89"/>
    <x v="2"/>
    <s v="COMP SIGHT"/>
    <s v="M"/>
    <d v="2016-10-23T00:00:00"/>
    <m/>
    <x v="4"/>
    <x v="88"/>
    <n v="0"/>
    <x v="22"/>
    <x v="1"/>
  </r>
  <r>
    <s v="NEWBERY"/>
    <s v="Dale"/>
    <x v="90"/>
    <x v="0"/>
    <s v="COMP SIGHT"/>
    <s v="M"/>
    <d v="2016-02-21T00:00:00"/>
    <n v="190"/>
    <x v="0"/>
    <x v="107"/>
    <n v="125.37931034482759"/>
    <x v="0"/>
    <x v="1"/>
  </r>
  <r>
    <s v="NEWBERY"/>
    <s v="Dale"/>
    <x v="90"/>
    <x v="0"/>
    <s v="COMP SIGHT"/>
    <s v="M"/>
    <d v="2016-09-04T00:00:00"/>
    <n v="188"/>
    <x v="0"/>
    <x v="107"/>
    <n v="125.37931034482759"/>
    <x v="1"/>
    <x v="1"/>
  </r>
  <r>
    <s v="NEWBERY"/>
    <s v="Dale"/>
    <x v="90"/>
    <x v="0"/>
    <s v="COMP SIGHT"/>
    <s v="M"/>
    <d v="2016-03-06T00:00:00"/>
    <n v="186"/>
    <x v="0"/>
    <x v="107"/>
    <n v="125.37931034482759"/>
    <x v="2"/>
    <x v="1"/>
  </r>
  <r>
    <s v="NEWBERY"/>
    <s v="Dale"/>
    <x v="90"/>
    <x v="0"/>
    <s v="COMP SIGHT"/>
    <s v="M"/>
    <d v="2016-06-05T00:00:00"/>
    <n v="184"/>
    <x v="0"/>
    <x v="107"/>
    <n v="125.37931034482759"/>
    <x v="3"/>
    <x v="1"/>
  </r>
  <r>
    <s v="NEWBERY"/>
    <s v="Dale"/>
    <x v="90"/>
    <x v="0"/>
    <s v="COMP SIGHT"/>
    <s v="M"/>
    <d v="2016-08-07T00:00:00"/>
    <n v="182"/>
    <x v="0"/>
    <x v="107"/>
    <n v="125.37931034482759"/>
    <x v="4"/>
    <x v="1"/>
  </r>
  <r>
    <s v="NEWBERY"/>
    <s v="Dale"/>
    <x v="90"/>
    <x v="0"/>
    <s v="COMP SIGHT"/>
    <s v="M"/>
    <d v="2016-10-16T00:00:00"/>
    <n v="181"/>
    <x v="0"/>
    <x v="107"/>
    <n v="125.37931034482759"/>
    <x v="5"/>
    <x v="1"/>
  </r>
  <r>
    <s v="NEWBERY"/>
    <s v="Dale"/>
    <x v="90"/>
    <x v="0"/>
    <s v="COMP SIGHT"/>
    <s v="M"/>
    <d v="2016-10-30T00:00:00"/>
    <n v="181"/>
    <x v="0"/>
    <x v="107"/>
    <n v="125.37931034482759"/>
    <x v="6"/>
    <x v="1"/>
  </r>
  <r>
    <s v="NEWBERY"/>
    <s v="Dale"/>
    <x v="90"/>
    <x v="0"/>
    <s v="COMP SIGHT"/>
    <s v="M"/>
    <d v="2016-10-23T00:00:00"/>
    <n v="180"/>
    <x v="0"/>
    <x v="107"/>
    <n v="125.37931034482759"/>
    <x v="7"/>
    <x v="1"/>
  </r>
  <r>
    <s v="NEWBERY"/>
    <s v="Dale"/>
    <x v="90"/>
    <x v="0"/>
    <s v="COMP SIGHT"/>
    <s v="M"/>
    <d v="2016-05-15T00:00:00"/>
    <n v="179"/>
    <x v="0"/>
    <x v="107"/>
    <n v="125.37931034482759"/>
    <x v="8"/>
    <x v="1"/>
  </r>
  <r>
    <s v="NEWBERY"/>
    <s v="Dale"/>
    <x v="90"/>
    <x v="0"/>
    <s v="COMP SIGHT"/>
    <s v="M"/>
    <d v="2016-09-18T00:00:00"/>
    <n v="177"/>
    <x v="0"/>
    <x v="107"/>
    <n v="125.37931034482759"/>
    <x v="9"/>
    <x v="1"/>
  </r>
  <r>
    <s v="NEWBERY"/>
    <s v="Dale"/>
    <x v="90"/>
    <x v="0"/>
    <s v="COMP SIGHT"/>
    <s v="M"/>
    <d v="2016-08-14T00:00:00"/>
    <n v="173"/>
    <x v="0"/>
    <x v="107"/>
    <n v="125.37931034482759"/>
    <x v="10"/>
    <x v="1"/>
  </r>
  <r>
    <s v="NEWBERY"/>
    <s v="Dale"/>
    <x v="90"/>
    <x v="0"/>
    <s v="COMP SIGHT"/>
    <s v="M"/>
    <d v="2016-06-19T00:00:00"/>
    <n v="172"/>
    <x v="0"/>
    <x v="107"/>
    <n v="125.37931034482759"/>
    <x v="11"/>
    <x v="1"/>
  </r>
  <r>
    <s v="NEWBERY"/>
    <s v="Dale"/>
    <x v="90"/>
    <x v="0"/>
    <s v="COMP SIGHT"/>
    <s v="M"/>
    <d v="2016-02-14T00:00:00"/>
    <n v="171"/>
    <x v="0"/>
    <x v="107"/>
    <n v="125.37931034482759"/>
    <x v="12"/>
    <x v="1"/>
  </r>
  <r>
    <s v="NEWBERY"/>
    <s v="Dale"/>
    <x v="90"/>
    <x v="0"/>
    <s v="COMP SIGHT"/>
    <s v="M"/>
    <d v="2016-03-20T00:00:00"/>
    <n v="171"/>
    <x v="0"/>
    <x v="107"/>
    <n v="125.37931034482759"/>
    <x v="13"/>
    <x v="1"/>
  </r>
  <r>
    <s v="NEWBERY"/>
    <s v="Dale"/>
    <x v="90"/>
    <x v="0"/>
    <s v="COMP SIGHT"/>
    <s v="M"/>
    <d v="2016-05-29T00:00:00"/>
    <n v="170"/>
    <x v="0"/>
    <x v="107"/>
    <n v="125.37931034482759"/>
    <x v="14"/>
    <x v="1"/>
  </r>
  <r>
    <s v="NEWBERY"/>
    <s v="Dale"/>
    <x v="90"/>
    <x v="0"/>
    <s v="COMP SIGHT"/>
    <s v="M"/>
    <d v="2016-07-10T00:00:00"/>
    <n v="167"/>
    <x v="0"/>
    <x v="107"/>
    <n v="125.37931034482759"/>
    <x v="15"/>
    <x v="1"/>
  </r>
  <r>
    <s v="NEWBERY"/>
    <s v="Dale"/>
    <x v="90"/>
    <x v="0"/>
    <s v="COMP SIGHT"/>
    <s v="M"/>
    <d v="2016-03-13T00:00:00"/>
    <n v="165"/>
    <x v="0"/>
    <x v="107"/>
    <n v="125.37931034482759"/>
    <x v="16"/>
    <x v="1"/>
  </r>
  <r>
    <s v="NEWBERY"/>
    <s v="Dale"/>
    <x v="90"/>
    <x v="0"/>
    <s v="COMP SIGHT"/>
    <s v="M"/>
    <d v="2016-02-07T00:00:00"/>
    <n v="164"/>
    <x v="0"/>
    <x v="107"/>
    <n v="125.37931034482759"/>
    <x v="17"/>
    <x v="1"/>
  </r>
  <r>
    <s v="NEWBERY"/>
    <s v="Dale"/>
    <x v="90"/>
    <x v="0"/>
    <s v="COMP SIGHT"/>
    <s v="M"/>
    <d v="2016-01-31T00:00:00"/>
    <n v="158"/>
    <x v="0"/>
    <x v="107"/>
    <n v="125.37931034482759"/>
    <x v="18"/>
    <x v="1"/>
  </r>
  <r>
    <s v="NEWBERY"/>
    <s v="Dale"/>
    <x v="90"/>
    <x v="0"/>
    <s v="COMP SIGHT"/>
    <s v="M"/>
    <d v="2016-02-28T00:00:00"/>
    <n v="154"/>
    <x v="0"/>
    <x v="107"/>
    <n v="125.37931034482759"/>
    <x v="19"/>
    <x v="1"/>
  </r>
  <r>
    <s v="NEWBERY"/>
    <s v="Dale"/>
    <x v="90"/>
    <x v="0"/>
    <s v="COMP SIGHT"/>
    <s v="M"/>
    <d v="2016-01-17T00:00:00"/>
    <n v="143"/>
    <x v="0"/>
    <x v="107"/>
    <n v="125.37931034482759"/>
    <x v="20"/>
    <x v="1"/>
  </r>
  <r>
    <s v="NEWBERY"/>
    <s v="Dale"/>
    <x v="90"/>
    <x v="0"/>
    <s v="COMP SIGHT"/>
    <s v="M"/>
    <d v="2016-10-02T00:00:00"/>
    <n v="93"/>
    <x v="1"/>
    <x v="108"/>
    <n v="5.4827586206896548"/>
    <x v="0"/>
    <x v="1"/>
  </r>
  <r>
    <s v="NEWBERY"/>
    <s v="Dale"/>
    <x v="90"/>
    <x v="0"/>
    <s v="COMP SIGHT"/>
    <s v="M"/>
    <d v="2016-09-11T00:00:00"/>
    <n v="66"/>
    <x v="1"/>
    <x v="108"/>
    <n v="5.4827586206896548"/>
    <x v="1"/>
    <x v="1"/>
  </r>
  <r>
    <s v="NEWBERY"/>
    <s v="Dale"/>
    <x v="90"/>
    <x v="0"/>
    <s v="COMP SIGHT"/>
    <s v="M"/>
    <d v="2016-04-03T00:00:00"/>
    <m/>
    <x v="4"/>
    <x v="88"/>
    <n v="0"/>
    <x v="22"/>
    <x v="1"/>
  </r>
  <r>
    <s v="NEWBERY"/>
    <s v="Dale"/>
    <x v="90"/>
    <x v="0"/>
    <s v="COMP SIGHT"/>
    <s v="M"/>
    <d v="2016-04-17T00:00:00"/>
    <m/>
    <x v="4"/>
    <x v="88"/>
    <n v="0"/>
    <x v="22"/>
    <x v="1"/>
  </r>
  <r>
    <s v="NEWBERY"/>
    <s v="Dale"/>
    <x v="90"/>
    <x v="0"/>
    <s v="COMP SIGHT"/>
    <s v="M"/>
    <d v="2016-05-22T00:00:00"/>
    <m/>
    <x v="4"/>
    <x v="88"/>
    <n v="0"/>
    <x v="22"/>
    <x v="1"/>
  </r>
  <r>
    <s v="NEWBERY"/>
    <s v="Dale"/>
    <x v="90"/>
    <x v="0"/>
    <s v="COMP SIGHT"/>
    <s v="M"/>
    <d v="2016-07-03T00:00:00"/>
    <m/>
    <x v="4"/>
    <x v="88"/>
    <n v="0"/>
    <x v="22"/>
    <x v="1"/>
  </r>
  <r>
    <s v="NEWBERY"/>
    <s v="Dale"/>
    <x v="90"/>
    <x v="0"/>
    <s v="COMP SIGHT"/>
    <s v="M"/>
    <d v="2016-08-28T00:00:00"/>
    <m/>
    <x v="4"/>
    <x v="88"/>
    <n v="0"/>
    <x v="22"/>
    <x v="1"/>
  </r>
  <r>
    <s v="NEWBERY"/>
    <s v="Dale"/>
    <x v="90"/>
    <x v="0"/>
    <s v="COMP SIGHT"/>
    <s v="M"/>
    <d v="2016-10-09T00:00:00"/>
    <m/>
    <x v="4"/>
    <x v="88"/>
    <n v="0"/>
    <x v="22"/>
    <x v="1"/>
  </r>
  <r>
    <s v="NEWBERY"/>
    <s v="Jacob"/>
    <x v="91"/>
    <x v="1"/>
    <s v="COMP SIGHT"/>
    <s v="M"/>
    <d v="2016-02-21T00:00:00"/>
    <n v="158"/>
    <x v="0"/>
    <x v="109"/>
    <n v="77.448275862068968"/>
    <x v="0"/>
    <x v="1"/>
  </r>
  <r>
    <s v="NEWBERY"/>
    <s v="Jacob"/>
    <x v="91"/>
    <x v="1"/>
    <s v="COMP SIGHT"/>
    <s v="M"/>
    <d v="2016-03-20T00:00:00"/>
    <n v="145"/>
    <x v="0"/>
    <x v="109"/>
    <n v="77.448275862068968"/>
    <x v="1"/>
    <x v="1"/>
  </r>
  <r>
    <s v="NEWBERY"/>
    <s v="Jacob"/>
    <x v="91"/>
    <x v="1"/>
    <s v="COMP SIGHT"/>
    <s v="M"/>
    <d v="2016-10-02T00:00:00"/>
    <n v="142"/>
    <x v="0"/>
    <x v="109"/>
    <n v="77.448275862068968"/>
    <x v="2"/>
    <x v="1"/>
  </r>
  <r>
    <s v="NEWBERY"/>
    <s v="Jacob"/>
    <x v="91"/>
    <x v="1"/>
    <s v="COMP SIGHT"/>
    <s v="M"/>
    <d v="2016-10-16T00:00:00"/>
    <n v="127"/>
    <x v="0"/>
    <x v="109"/>
    <n v="77.448275862068968"/>
    <x v="3"/>
    <x v="1"/>
  </r>
  <r>
    <s v="NEWBERY"/>
    <s v="Jacob"/>
    <x v="91"/>
    <x v="1"/>
    <s v="COMP SIGHT"/>
    <s v="M"/>
    <d v="2016-02-28T00:00:00"/>
    <n v="125"/>
    <x v="0"/>
    <x v="109"/>
    <n v="77.448275862068968"/>
    <x v="4"/>
    <x v="1"/>
  </r>
  <r>
    <s v="NEWBERY"/>
    <s v="Jacob"/>
    <x v="91"/>
    <x v="1"/>
    <s v="COMP SIGHT"/>
    <s v="M"/>
    <d v="2016-02-14T00:00:00"/>
    <n v="123"/>
    <x v="0"/>
    <x v="109"/>
    <n v="77.448275862068968"/>
    <x v="5"/>
    <x v="1"/>
  </r>
  <r>
    <s v="NEWBERY"/>
    <s v="Jacob"/>
    <x v="91"/>
    <x v="1"/>
    <s v="COMP SIGHT"/>
    <s v="M"/>
    <d v="2016-08-07T00:00:00"/>
    <n v="123"/>
    <x v="0"/>
    <x v="109"/>
    <n v="77.448275862068968"/>
    <x v="6"/>
    <x v="1"/>
  </r>
  <r>
    <s v="NEWBERY"/>
    <s v="Jacob"/>
    <x v="91"/>
    <x v="1"/>
    <s v="COMP SIGHT"/>
    <s v="M"/>
    <d v="2016-09-11T00:00:00"/>
    <n v="123"/>
    <x v="0"/>
    <x v="109"/>
    <n v="77.448275862068968"/>
    <x v="7"/>
    <x v="1"/>
  </r>
  <r>
    <s v="NEWBERY"/>
    <s v="Jacob"/>
    <x v="91"/>
    <x v="1"/>
    <s v="COMP SIGHT"/>
    <s v="M"/>
    <d v="2016-02-07T00:00:00"/>
    <n v="121"/>
    <x v="0"/>
    <x v="109"/>
    <n v="77.448275862068968"/>
    <x v="8"/>
    <x v="1"/>
  </r>
  <r>
    <s v="NEWBERY"/>
    <s v="Jacob"/>
    <x v="91"/>
    <x v="1"/>
    <s v="COMP SIGHT"/>
    <s v="M"/>
    <d v="2016-10-23T00:00:00"/>
    <n v="121"/>
    <x v="0"/>
    <x v="109"/>
    <n v="77.448275862068968"/>
    <x v="9"/>
    <x v="1"/>
  </r>
  <r>
    <s v="NEWBERY"/>
    <s v="Jacob"/>
    <x v="91"/>
    <x v="1"/>
    <s v="COMP SIGHT"/>
    <s v="M"/>
    <d v="2016-09-18T00:00:00"/>
    <n v="116"/>
    <x v="0"/>
    <x v="109"/>
    <n v="77.448275862068968"/>
    <x v="10"/>
    <x v="1"/>
  </r>
  <r>
    <s v="NEWBERY"/>
    <s v="Jacob"/>
    <x v="91"/>
    <x v="1"/>
    <s v="COMP SIGHT"/>
    <s v="M"/>
    <d v="2016-01-31T00:00:00"/>
    <n v="114"/>
    <x v="0"/>
    <x v="109"/>
    <n v="77.448275862068968"/>
    <x v="11"/>
    <x v="1"/>
  </r>
  <r>
    <s v="NEWBERY"/>
    <s v="Jacob"/>
    <x v="91"/>
    <x v="1"/>
    <s v="COMP SIGHT"/>
    <s v="M"/>
    <d v="2016-03-06T00:00:00"/>
    <n v="113"/>
    <x v="0"/>
    <x v="109"/>
    <n v="77.448275862068968"/>
    <x v="12"/>
    <x v="1"/>
  </r>
  <r>
    <s v="NEWBERY"/>
    <s v="Jacob"/>
    <x v="91"/>
    <x v="1"/>
    <s v="COMP SIGHT"/>
    <s v="M"/>
    <d v="2016-01-17T00:00:00"/>
    <n v="105"/>
    <x v="0"/>
    <x v="109"/>
    <n v="77.448275862068968"/>
    <x v="13"/>
    <x v="1"/>
  </r>
  <r>
    <s v="NEWBERY"/>
    <s v="Jacob"/>
    <x v="91"/>
    <x v="1"/>
    <s v="COMP SIGHT"/>
    <s v="M"/>
    <d v="2016-09-04T00:00:00"/>
    <n v="104"/>
    <x v="0"/>
    <x v="109"/>
    <n v="77.448275862068968"/>
    <x v="14"/>
    <x v="1"/>
  </r>
  <r>
    <s v="NEWBERY"/>
    <s v="Jacob"/>
    <x v="91"/>
    <x v="1"/>
    <s v="COMP SIGHT"/>
    <s v="M"/>
    <d v="2016-10-30T00:00:00"/>
    <n v="103"/>
    <x v="0"/>
    <x v="109"/>
    <n v="77.448275862068968"/>
    <x v="15"/>
    <x v="1"/>
  </r>
  <r>
    <s v="NEWBERY"/>
    <s v="Jacob"/>
    <x v="91"/>
    <x v="1"/>
    <s v="COMP SIGHT"/>
    <s v="M"/>
    <d v="2016-03-13T00:00:00"/>
    <n v="96"/>
    <x v="0"/>
    <x v="109"/>
    <n v="77.448275862068968"/>
    <x v="16"/>
    <x v="1"/>
  </r>
  <r>
    <s v="NEWBERY"/>
    <s v="Jacob"/>
    <x v="91"/>
    <x v="1"/>
    <s v="COMP SIGHT"/>
    <s v="M"/>
    <d v="2016-05-29T00:00:00"/>
    <n v="95"/>
    <x v="0"/>
    <x v="109"/>
    <n v="77.448275862068968"/>
    <x v="17"/>
    <x v="1"/>
  </r>
  <r>
    <s v="NEWBERY"/>
    <s v="Jacob"/>
    <x v="91"/>
    <x v="1"/>
    <s v="COMP SIGHT"/>
    <s v="M"/>
    <d v="2016-08-14T00:00:00"/>
    <n v="92"/>
    <x v="0"/>
    <x v="109"/>
    <n v="77.448275862068968"/>
    <x v="18"/>
    <x v="1"/>
  </r>
  <r>
    <s v="NEWBERY"/>
    <s v="Jacob"/>
    <x v="91"/>
    <x v="1"/>
    <s v="COMP SIGHT"/>
    <s v="M"/>
    <d v="2016-04-03T00:00:00"/>
    <m/>
    <x v="4"/>
    <x v="88"/>
    <n v="0"/>
    <x v="22"/>
    <x v="1"/>
  </r>
  <r>
    <s v="NEWBERY"/>
    <s v="Jacob"/>
    <x v="91"/>
    <x v="1"/>
    <s v="COMP SIGHT"/>
    <s v="M"/>
    <d v="2016-04-17T00:00:00"/>
    <m/>
    <x v="4"/>
    <x v="88"/>
    <n v="0"/>
    <x v="22"/>
    <x v="1"/>
  </r>
  <r>
    <s v="NEWBERY"/>
    <s v="Jacob"/>
    <x v="91"/>
    <x v="1"/>
    <s v="COMP SIGHT"/>
    <s v="M"/>
    <d v="2016-05-15T00:00:00"/>
    <m/>
    <x v="4"/>
    <x v="88"/>
    <n v="0"/>
    <x v="22"/>
    <x v="1"/>
  </r>
  <r>
    <s v="NEWBERY"/>
    <s v="Jacob"/>
    <x v="91"/>
    <x v="1"/>
    <s v="COMP SIGHT"/>
    <s v="M"/>
    <d v="2016-05-22T00:00:00"/>
    <m/>
    <x v="4"/>
    <x v="88"/>
    <n v="0"/>
    <x v="22"/>
    <x v="1"/>
  </r>
  <r>
    <s v="NEWBERY"/>
    <s v="Jacob"/>
    <x v="91"/>
    <x v="1"/>
    <s v="COMP SIGHT"/>
    <s v="M"/>
    <d v="2016-06-05T00:00:00"/>
    <m/>
    <x v="4"/>
    <x v="88"/>
    <n v="0"/>
    <x v="22"/>
    <x v="1"/>
  </r>
  <r>
    <s v="NEWBERY"/>
    <s v="Jacob"/>
    <x v="91"/>
    <x v="1"/>
    <s v="COMP SIGHT"/>
    <s v="M"/>
    <d v="2016-06-19T00:00:00"/>
    <m/>
    <x v="4"/>
    <x v="88"/>
    <n v="0"/>
    <x v="22"/>
    <x v="1"/>
  </r>
  <r>
    <s v="NEWBERY"/>
    <s v="Jacob"/>
    <x v="91"/>
    <x v="1"/>
    <s v="COMP SIGHT"/>
    <s v="M"/>
    <d v="2016-07-03T00:00:00"/>
    <m/>
    <x v="4"/>
    <x v="88"/>
    <n v="0"/>
    <x v="22"/>
    <x v="1"/>
  </r>
  <r>
    <s v="NEWBERY"/>
    <s v="Jacob"/>
    <x v="91"/>
    <x v="1"/>
    <s v="COMP SIGHT"/>
    <s v="M"/>
    <d v="2016-07-10T00:00:00"/>
    <m/>
    <x v="4"/>
    <x v="88"/>
    <n v="0"/>
    <x v="22"/>
    <x v="1"/>
  </r>
  <r>
    <s v="NEWBERY"/>
    <s v="Jacob"/>
    <x v="91"/>
    <x v="1"/>
    <s v="COMP SIGHT"/>
    <s v="M"/>
    <d v="2016-08-28T00:00:00"/>
    <m/>
    <x v="4"/>
    <x v="88"/>
    <n v="0"/>
    <x v="22"/>
    <x v="1"/>
  </r>
  <r>
    <s v="NEWBERY"/>
    <s v="Jacob"/>
    <x v="91"/>
    <x v="1"/>
    <s v="COMP SIGHT"/>
    <s v="M"/>
    <d v="2016-10-09T00:00:00"/>
    <m/>
    <x v="4"/>
    <x v="88"/>
    <n v="0"/>
    <x v="22"/>
    <x v="1"/>
  </r>
  <r>
    <s v="NEWBERY"/>
    <s v="Patrick"/>
    <x v="92"/>
    <x v="1"/>
    <s v="COMP SIGHT"/>
    <s v="M"/>
    <d v="2016-10-30T00:00:00"/>
    <n v="143"/>
    <x v="0"/>
    <x v="110"/>
    <n v="67.931034482758619"/>
    <x v="0"/>
    <x v="1"/>
  </r>
  <r>
    <s v="NEWBERY"/>
    <s v="Patrick"/>
    <x v="92"/>
    <x v="1"/>
    <s v="COMP SIGHT"/>
    <s v="M"/>
    <d v="2016-10-16T00:00:00"/>
    <n v="141"/>
    <x v="0"/>
    <x v="110"/>
    <n v="67.931034482758619"/>
    <x v="1"/>
    <x v="1"/>
  </r>
  <r>
    <s v="NEWBERY"/>
    <s v="Patrick"/>
    <x v="92"/>
    <x v="1"/>
    <s v="COMP SIGHT"/>
    <s v="M"/>
    <d v="2016-09-04T00:00:00"/>
    <n v="130"/>
    <x v="0"/>
    <x v="110"/>
    <n v="67.931034482758619"/>
    <x v="2"/>
    <x v="1"/>
  </r>
  <r>
    <s v="NEWBERY"/>
    <s v="Patrick"/>
    <x v="92"/>
    <x v="1"/>
    <s v="COMP SIGHT"/>
    <s v="M"/>
    <d v="2016-03-13T00:00:00"/>
    <n v="129"/>
    <x v="0"/>
    <x v="110"/>
    <n v="67.931034482758619"/>
    <x v="3"/>
    <x v="1"/>
  </r>
  <r>
    <s v="NEWBERY"/>
    <s v="Patrick"/>
    <x v="92"/>
    <x v="1"/>
    <s v="COMP SIGHT"/>
    <s v="M"/>
    <d v="2016-02-21T00:00:00"/>
    <n v="126"/>
    <x v="0"/>
    <x v="110"/>
    <n v="67.931034482758619"/>
    <x v="4"/>
    <x v="1"/>
  </r>
  <r>
    <s v="NEWBERY"/>
    <s v="Patrick"/>
    <x v="92"/>
    <x v="1"/>
    <s v="COMP SIGHT"/>
    <s v="M"/>
    <d v="2016-02-28T00:00:00"/>
    <n v="115"/>
    <x v="0"/>
    <x v="110"/>
    <n v="67.931034482758619"/>
    <x v="5"/>
    <x v="1"/>
  </r>
  <r>
    <s v="NEWBERY"/>
    <s v="Patrick"/>
    <x v="92"/>
    <x v="1"/>
    <s v="COMP SIGHT"/>
    <s v="M"/>
    <d v="2016-09-11T00:00:00"/>
    <n v="115"/>
    <x v="0"/>
    <x v="110"/>
    <n v="67.931034482758619"/>
    <x v="6"/>
    <x v="1"/>
  </r>
  <r>
    <s v="NEWBERY"/>
    <s v="Patrick"/>
    <x v="92"/>
    <x v="1"/>
    <s v="COMP SIGHT"/>
    <s v="M"/>
    <d v="2016-08-14T00:00:00"/>
    <n v="114"/>
    <x v="0"/>
    <x v="110"/>
    <n v="67.931034482758619"/>
    <x v="7"/>
    <x v="1"/>
  </r>
  <r>
    <s v="NEWBERY"/>
    <s v="Patrick"/>
    <x v="92"/>
    <x v="1"/>
    <s v="COMP SIGHT"/>
    <s v="M"/>
    <d v="2016-05-29T00:00:00"/>
    <n v="107"/>
    <x v="0"/>
    <x v="110"/>
    <n v="67.931034482758619"/>
    <x v="8"/>
    <x v="1"/>
  </r>
  <r>
    <s v="NEWBERY"/>
    <s v="Patrick"/>
    <x v="92"/>
    <x v="1"/>
    <s v="COMP SIGHT"/>
    <s v="M"/>
    <d v="2016-01-17T00:00:00"/>
    <n v="106"/>
    <x v="0"/>
    <x v="110"/>
    <n v="67.931034482758619"/>
    <x v="9"/>
    <x v="1"/>
  </r>
  <r>
    <s v="NEWBERY"/>
    <s v="Patrick"/>
    <x v="92"/>
    <x v="1"/>
    <s v="COMP SIGHT"/>
    <s v="M"/>
    <d v="2016-06-05T00:00:00"/>
    <n v="99"/>
    <x v="0"/>
    <x v="110"/>
    <n v="67.931034482758619"/>
    <x v="10"/>
    <x v="1"/>
  </r>
  <r>
    <s v="NEWBERY"/>
    <s v="Patrick"/>
    <x v="92"/>
    <x v="1"/>
    <s v="COMP SIGHT"/>
    <s v="M"/>
    <d v="2016-09-18T00:00:00"/>
    <n v="99"/>
    <x v="0"/>
    <x v="110"/>
    <n v="67.931034482758619"/>
    <x v="11"/>
    <x v="1"/>
  </r>
  <r>
    <s v="NEWBERY"/>
    <s v="Patrick"/>
    <x v="92"/>
    <x v="1"/>
    <s v="COMP SIGHT"/>
    <s v="M"/>
    <d v="2016-08-07T00:00:00"/>
    <n v="98"/>
    <x v="0"/>
    <x v="110"/>
    <n v="67.931034482758619"/>
    <x v="12"/>
    <x v="1"/>
  </r>
  <r>
    <s v="NEWBERY"/>
    <s v="Patrick"/>
    <x v="92"/>
    <x v="1"/>
    <s v="COMP SIGHT"/>
    <s v="M"/>
    <d v="2016-03-06T00:00:00"/>
    <n v="96"/>
    <x v="0"/>
    <x v="110"/>
    <n v="67.931034482758619"/>
    <x v="13"/>
    <x v="1"/>
  </r>
  <r>
    <s v="NEWBERY"/>
    <s v="Patrick"/>
    <x v="92"/>
    <x v="1"/>
    <s v="COMP SIGHT"/>
    <s v="M"/>
    <d v="2016-03-20T00:00:00"/>
    <n v="90"/>
    <x v="0"/>
    <x v="110"/>
    <n v="67.931034482758619"/>
    <x v="14"/>
    <x v="1"/>
  </r>
  <r>
    <s v="NEWBERY"/>
    <s v="Patrick"/>
    <x v="92"/>
    <x v="1"/>
    <s v="COMP SIGHT"/>
    <s v="M"/>
    <d v="2016-02-14T00:00:00"/>
    <n v="89"/>
    <x v="0"/>
    <x v="110"/>
    <n v="67.931034482758619"/>
    <x v="15"/>
    <x v="1"/>
  </r>
  <r>
    <s v="NEWBERY"/>
    <s v="Patrick"/>
    <x v="92"/>
    <x v="1"/>
    <s v="COMP SIGHT"/>
    <s v="M"/>
    <d v="2016-02-07T00:00:00"/>
    <n v="88"/>
    <x v="0"/>
    <x v="110"/>
    <n v="67.931034482758619"/>
    <x v="16"/>
    <x v="1"/>
  </r>
  <r>
    <s v="NEWBERY"/>
    <s v="Patrick"/>
    <x v="92"/>
    <x v="1"/>
    <s v="COMP SIGHT"/>
    <s v="M"/>
    <d v="2016-10-02T00:00:00"/>
    <n v="85"/>
    <x v="0"/>
    <x v="110"/>
    <n v="67.931034482758619"/>
    <x v="17"/>
    <x v="1"/>
  </r>
  <r>
    <s v="NEWBERY"/>
    <s v="Patrick"/>
    <x v="92"/>
    <x v="1"/>
    <s v="COMP SIGHT"/>
    <s v="M"/>
    <d v="2016-01-31T00:00:00"/>
    <m/>
    <x v="4"/>
    <x v="88"/>
    <n v="0"/>
    <x v="22"/>
    <x v="1"/>
  </r>
  <r>
    <s v="NEWBERY"/>
    <s v="Patrick"/>
    <x v="92"/>
    <x v="1"/>
    <s v="COMP SIGHT"/>
    <s v="M"/>
    <d v="2016-04-03T00:00:00"/>
    <m/>
    <x v="4"/>
    <x v="88"/>
    <n v="0"/>
    <x v="22"/>
    <x v="1"/>
  </r>
  <r>
    <s v="NEWBERY"/>
    <s v="Patrick"/>
    <x v="92"/>
    <x v="1"/>
    <s v="COMP SIGHT"/>
    <s v="M"/>
    <d v="2016-04-17T00:00:00"/>
    <m/>
    <x v="4"/>
    <x v="88"/>
    <n v="0"/>
    <x v="22"/>
    <x v="1"/>
  </r>
  <r>
    <s v="NEWBERY"/>
    <s v="Patrick"/>
    <x v="92"/>
    <x v="1"/>
    <s v="COMP SIGHT"/>
    <s v="M"/>
    <d v="2016-05-15T00:00:00"/>
    <m/>
    <x v="4"/>
    <x v="88"/>
    <n v="0"/>
    <x v="22"/>
    <x v="1"/>
  </r>
  <r>
    <s v="NEWBERY"/>
    <s v="Patrick"/>
    <x v="92"/>
    <x v="1"/>
    <s v="COMP SIGHT"/>
    <s v="M"/>
    <d v="2016-05-22T00:00:00"/>
    <m/>
    <x v="4"/>
    <x v="88"/>
    <n v="0"/>
    <x v="22"/>
    <x v="1"/>
  </r>
  <r>
    <s v="NEWBERY"/>
    <s v="Patrick"/>
    <x v="92"/>
    <x v="1"/>
    <s v="COMP SIGHT"/>
    <s v="M"/>
    <d v="2016-06-19T00:00:00"/>
    <m/>
    <x v="4"/>
    <x v="88"/>
    <n v="0"/>
    <x v="22"/>
    <x v="1"/>
  </r>
  <r>
    <s v="NEWBERY"/>
    <s v="Patrick"/>
    <x v="92"/>
    <x v="1"/>
    <s v="COMP SIGHT"/>
    <s v="M"/>
    <d v="2016-07-03T00:00:00"/>
    <m/>
    <x v="4"/>
    <x v="88"/>
    <n v="0"/>
    <x v="22"/>
    <x v="1"/>
  </r>
  <r>
    <s v="NEWBERY"/>
    <s v="Patrick"/>
    <x v="92"/>
    <x v="1"/>
    <s v="COMP SIGHT"/>
    <s v="M"/>
    <d v="2016-07-10T00:00:00"/>
    <m/>
    <x v="4"/>
    <x v="88"/>
    <n v="0"/>
    <x v="22"/>
    <x v="1"/>
  </r>
  <r>
    <s v="NEWBERY"/>
    <s v="Patrick"/>
    <x v="92"/>
    <x v="1"/>
    <s v="COMP SIGHT"/>
    <s v="M"/>
    <d v="2016-08-28T00:00:00"/>
    <m/>
    <x v="4"/>
    <x v="88"/>
    <n v="0"/>
    <x v="22"/>
    <x v="1"/>
  </r>
  <r>
    <s v="NEWBERY"/>
    <s v="Patrick"/>
    <x v="92"/>
    <x v="1"/>
    <s v="COMP SIGHT"/>
    <s v="M"/>
    <d v="2016-10-09T00:00:00"/>
    <m/>
    <x v="4"/>
    <x v="88"/>
    <n v="0"/>
    <x v="22"/>
    <x v="1"/>
  </r>
  <r>
    <s v="NEWBERY"/>
    <s v="Patrick"/>
    <x v="92"/>
    <x v="1"/>
    <s v="COMP SIGHT"/>
    <s v="M"/>
    <d v="2016-10-23T00:00:00"/>
    <m/>
    <x v="4"/>
    <x v="88"/>
    <n v="0"/>
    <x v="22"/>
    <x v="1"/>
  </r>
  <r>
    <s v="NOORDHUIS"/>
    <s v="Andrew"/>
    <x v="93"/>
    <x v="0"/>
    <s v="RECURVE"/>
    <s v="M"/>
    <d v="2016-09-04T00:00:00"/>
    <n v="59"/>
    <x v="1"/>
    <x v="111"/>
    <n v="2.0344827586206895"/>
    <x v="0"/>
    <x v="0"/>
  </r>
  <r>
    <s v="NOORDHUIS"/>
    <s v="Andrew"/>
    <x v="93"/>
    <x v="0"/>
    <s v="RECURVE"/>
    <s v="M"/>
    <d v="2016-09-11T00:00:00"/>
    <m/>
    <x v="4"/>
    <x v="88"/>
    <n v="0"/>
    <x v="22"/>
    <x v="0"/>
  </r>
  <r>
    <s v="NOORDHUIS"/>
    <s v="Andrew"/>
    <x v="93"/>
    <x v="0"/>
    <s v="RECURVE"/>
    <s v="M"/>
    <d v="2016-09-18T00:00:00"/>
    <m/>
    <x v="4"/>
    <x v="88"/>
    <n v="0"/>
    <x v="22"/>
    <x v="0"/>
  </r>
  <r>
    <s v="NOORDHUIS"/>
    <s v="Andrew"/>
    <x v="93"/>
    <x v="0"/>
    <s v="RECURVE"/>
    <s v="M"/>
    <d v="2016-10-09T00:00:00"/>
    <m/>
    <x v="4"/>
    <x v="88"/>
    <n v="0"/>
    <x v="22"/>
    <x v="0"/>
  </r>
  <r>
    <s v="NOORDHUIS"/>
    <s v="Andrew"/>
    <x v="93"/>
    <x v="0"/>
    <s v="RECURVE"/>
    <s v="M"/>
    <d v="2016-10-02T00:00:00"/>
    <m/>
    <x v="4"/>
    <x v="88"/>
    <n v="0"/>
    <x v="22"/>
    <x v="0"/>
  </r>
  <r>
    <s v="NOORDHUIS"/>
    <s v="Andrew"/>
    <x v="93"/>
    <x v="0"/>
    <s v="RECURVE"/>
    <s v="M"/>
    <d v="2016-10-16T00:00:00"/>
    <m/>
    <x v="4"/>
    <x v="88"/>
    <n v="0"/>
    <x v="22"/>
    <x v="0"/>
  </r>
  <r>
    <s v="NOORDHUIS"/>
    <s v="Andrew"/>
    <x v="93"/>
    <x v="0"/>
    <s v="RECURVE"/>
    <s v="M"/>
    <d v="2016-10-23T00:00:00"/>
    <m/>
    <x v="4"/>
    <x v="88"/>
    <n v="0"/>
    <x v="22"/>
    <x v="0"/>
  </r>
  <r>
    <s v="NOORDHUIS"/>
    <s v="Andrew"/>
    <x v="93"/>
    <x v="0"/>
    <s v="RECURVE"/>
    <s v="M"/>
    <d v="2016-10-30T00:00:00"/>
    <m/>
    <x v="4"/>
    <x v="88"/>
    <n v="0"/>
    <x v="22"/>
    <x v="0"/>
  </r>
  <r>
    <s v="NOORDHUIS"/>
    <s v="Josh"/>
    <x v="94"/>
    <x v="3"/>
    <s v="RECURVE"/>
    <s v="M"/>
    <d v="2016-05-22T00:00:00"/>
    <n v="84"/>
    <x v="3"/>
    <x v="112"/>
    <n v="7.931034482758621"/>
    <x v="0"/>
    <x v="0"/>
  </r>
  <r>
    <s v="NOORDHUIS"/>
    <s v="Josh"/>
    <x v="94"/>
    <x v="3"/>
    <s v="RECURVE"/>
    <s v="M"/>
    <d v="2016-06-05T00:00:00"/>
    <n v="78"/>
    <x v="3"/>
    <x v="112"/>
    <n v="7.931034482758621"/>
    <x v="1"/>
    <x v="0"/>
  </r>
  <r>
    <s v="NOORDHUIS"/>
    <s v="Josh"/>
    <x v="94"/>
    <x v="3"/>
    <s v="RECURVE"/>
    <s v="M"/>
    <d v="2016-05-29T00:00:00"/>
    <n v="68"/>
    <x v="3"/>
    <x v="112"/>
    <n v="7.931034482758621"/>
    <x v="2"/>
    <x v="0"/>
  </r>
  <r>
    <s v="NOORDHUIS"/>
    <s v="Josh"/>
    <x v="94"/>
    <x v="3"/>
    <s v="RECURVE"/>
    <s v="M"/>
    <d v="2016-09-04T00:00:00"/>
    <n v="79"/>
    <x v="1"/>
    <x v="113"/>
    <n v="4.1379310344827589"/>
    <x v="0"/>
    <x v="0"/>
  </r>
  <r>
    <s v="NOORDHUIS"/>
    <s v="Josh"/>
    <x v="94"/>
    <x v="3"/>
    <s v="RECURVE"/>
    <s v="M"/>
    <d v="2016-02-21T00:00:00"/>
    <n v="41"/>
    <x v="1"/>
    <x v="113"/>
    <n v="4.1379310344827589"/>
    <x v="1"/>
    <x v="0"/>
  </r>
  <r>
    <s v="NOORDHUIS"/>
    <s v="Josh"/>
    <x v="94"/>
    <x v="3"/>
    <s v="RECURVE"/>
    <s v="M"/>
    <d v="2016-01-17T00:00:00"/>
    <m/>
    <x v="4"/>
    <x v="88"/>
    <n v="0"/>
    <x v="22"/>
    <x v="0"/>
  </r>
  <r>
    <s v="NOORDHUIS"/>
    <s v="Josh"/>
    <x v="94"/>
    <x v="3"/>
    <s v="RECURVE"/>
    <s v="M"/>
    <d v="2016-01-31T00:00:00"/>
    <m/>
    <x v="4"/>
    <x v="88"/>
    <n v="0"/>
    <x v="22"/>
    <x v="0"/>
  </r>
  <r>
    <s v="NOORDHUIS"/>
    <s v="Josh"/>
    <x v="94"/>
    <x v="3"/>
    <s v="RECURVE"/>
    <s v="M"/>
    <d v="2016-02-07T00:00:00"/>
    <m/>
    <x v="4"/>
    <x v="88"/>
    <n v="0"/>
    <x v="22"/>
    <x v="0"/>
  </r>
  <r>
    <s v="NOORDHUIS"/>
    <s v="Josh"/>
    <x v="94"/>
    <x v="3"/>
    <s v="RECURVE"/>
    <s v="M"/>
    <d v="2016-02-14T00:00:00"/>
    <m/>
    <x v="4"/>
    <x v="88"/>
    <n v="0"/>
    <x v="22"/>
    <x v="0"/>
  </r>
  <r>
    <s v="NOORDHUIS"/>
    <s v="Josh"/>
    <x v="94"/>
    <x v="3"/>
    <s v="RECURVE"/>
    <s v="M"/>
    <d v="2016-02-28T00:00:00"/>
    <m/>
    <x v="4"/>
    <x v="88"/>
    <n v="0"/>
    <x v="22"/>
    <x v="0"/>
  </r>
  <r>
    <s v="NOORDHUIS"/>
    <s v="Josh"/>
    <x v="94"/>
    <x v="3"/>
    <s v="RECURVE"/>
    <s v="M"/>
    <d v="2016-03-06T00:00:00"/>
    <m/>
    <x v="4"/>
    <x v="88"/>
    <n v="0"/>
    <x v="22"/>
    <x v="0"/>
  </r>
  <r>
    <s v="NOORDHUIS"/>
    <s v="Josh"/>
    <x v="94"/>
    <x v="3"/>
    <s v="RECURVE"/>
    <s v="M"/>
    <d v="2016-03-13T00:00:00"/>
    <m/>
    <x v="4"/>
    <x v="88"/>
    <n v="0"/>
    <x v="22"/>
    <x v="0"/>
  </r>
  <r>
    <s v="NOORDHUIS"/>
    <s v="Josh"/>
    <x v="94"/>
    <x v="3"/>
    <s v="RECURVE"/>
    <s v="M"/>
    <d v="2016-03-20T00:00:00"/>
    <m/>
    <x v="4"/>
    <x v="88"/>
    <n v="0"/>
    <x v="22"/>
    <x v="0"/>
  </r>
  <r>
    <s v="NOORDHUIS"/>
    <s v="Josh"/>
    <x v="94"/>
    <x v="3"/>
    <s v="RECURVE"/>
    <s v="M"/>
    <d v="2016-04-03T00:00:00"/>
    <m/>
    <x v="4"/>
    <x v="88"/>
    <n v="0"/>
    <x v="22"/>
    <x v="0"/>
  </r>
  <r>
    <s v="NOORDHUIS"/>
    <s v="Josh"/>
    <x v="94"/>
    <x v="3"/>
    <s v="RECURVE"/>
    <s v="M"/>
    <d v="2016-04-17T00:00:00"/>
    <m/>
    <x v="4"/>
    <x v="88"/>
    <n v="0"/>
    <x v="22"/>
    <x v="0"/>
  </r>
  <r>
    <s v="NOORDHUIS"/>
    <s v="Josh"/>
    <x v="94"/>
    <x v="3"/>
    <s v="RECURVE"/>
    <s v="M"/>
    <d v="2016-05-15T00:00:00"/>
    <m/>
    <x v="4"/>
    <x v="88"/>
    <n v="0"/>
    <x v="22"/>
    <x v="0"/>
  </r>
  <r>
    <s v="NOORDHUIS"/>
    <s v="Josh"/>
    <x v="94"/>
    <x v="3"/>
    <s v="RECURVE"/>
    <s v="M"/>
    <d v="2016-06-19T00:00:00"/>
    <m/>
    <x v="4"/>
    <x v="88"/>
    <n v="0"/>
    <x v="22"/>
    <x v="0"/>
  </r>
  <r>
    <s v="NOORDHUIS"/>
    <s v="Josh"/>
    <x v="94"/>
    <x v="3"/>
    <s v="RECURVE"/>
    <s v="M"/>
    <d v="2016-07-03T00:00:00"/>
    <m/>
    <x v="4"/>
    <x v="88"/>
    <n v="0"/>
    <x v="22"/>
    <x v="0"/>
  </r>
  <r>
    <s v="NOORDHUIS"/>
    <s v="Josh"/>
    <x v="94"/>
    <x v="3"/>
    <s v="RECURVE"/>
    <s v="M"/>
    <d v="2016-07-10T00:00:00"/>
    <m/>
    <x v="4"/>
    <x v="88"/>
    <n v="0"/>
    <x v="22"/>
    <x v="0"/>
  </r>
  <r>
    <s v="NOORDHUIS"/>
    <s v="Josh"/>
    <x v="94"/>
    <x v="3"/>
    <s v="RECURVE"/>
    <s v="M"/>
    <d v="2016-08-07T00:00:00"/>
    <m/>
    <x v="4"/>
    <x v="88"/>
    <n v="0"/>
    <x v="22"/>
    <x v="0"/>
  </r>
  <r>
    <s v="NOORDHUIS"/>
    <s v="Josh"/>
    <x v="94"/>
    <x v="3"/>
    <s v="RECURVE"/>
    <s v="M"/>
    <d v="2016-08-14T00:00:00"/>
    <m/>
    <x v="4"/>
    <x v="88"/>
    <n v="0"/>
    <x v="22"/>
    <x v="0"/>
  </r>
  <r>
    <s v="NOORDHUIS"/>
    <s v="Josh"/>
    <x v="94"/>
    <x v="3"/>
    <s v="RECURVE"/>
    <s v="M"/>
    <d v="2016-08-28T00:00:00"/>
    <m/>
    <x v="4"/>
    <x v="88"/>
    <n v="0"/>
    <x v="22"/>
    <x v="0"/>
  </r>
  <r>
    <s v="NOORDHUIS"/>
    <s v="Josh"/>
    <x v="94"/>
    <x v="3"/>
    <s v="RECURVE"/>
    <s v="M"/>
    <d v="2016-09-11T00:00:00"/>
    <m/>
    <x v="4"/>
    <x v="88"/>
    <n v="0"/>
    <x v="22"/>
    <x v="0"/>
  </r>
  <r>
    <s v="NOORDHUIS"/>
    <s v="Josh"/>
    <x v="94"/>
    <x v="3"/>
    <s v="RECURVE"/>
    <s v="M"/>
    <d v="2016-09-18T00:00:00"/>
    <m/>
    <x v="4"/>
    <x v="88"/>
    <n v="0"/>
    <x v="22"/>
    <x v="0"/>
  </r>
  <r>
    <s v="NOORDHUIS"/>
    <s v="Josh"/>
    <x v="94"/>
    <x v="3"/>
    <s v="RECURVE"/>
    <s v="M"/>
    <d v="2016-10-09T00:00:00"/>
    <m/>
    <x v="4"/>
    <x v="88"/>
    <n v="0"/>
    <x v="22"/>
    <x v="0"/>
  </r>
  <r>
    <s v="NOORDHUIS"/>
    <s v="Josh"/>
    <x v="94"/>
    <x v="3"/>
    <s v="RECURVE"/>
    <s v="M"/>
    <d v="2016-10-02T00:00:00"/>
    <m/>
    <x v="4"/>
    <x v="88"/>
    <n v="0"/>
    <x v="22"/>
    <x v="0"/>
  </r>
  <r>
    <s v="NOORDHUIS"/>
    <s v="Josh"/>
    <x v="94"/>
    <x v="3"/>
    <s v="RECURVE"/>
    <s v="M"/>
    <d v="2016-10-16T00:00:00"/>
    <m/>
    <x v="4"/>
    <x v="88"/>
    <n v="0"/>
    <x v="22"/>
    <x v="0"/>
  </r>
  <r>
    <s v="NOORDHUIS"/>
    <s v="Josh"/>
    <x v="94"/>
    <x v="3"/>
    <s v="RECURVE"/>
    <s v="M"/>
    <d v="2016-10-23T00:00:00"/>
    <m/>
    <x v="4"/>
    <x v="88"/>
    <n v="0"/>
    <x v="22"/>
    <x v="0"/>
  </r>
  <r>
    <s v="NOORDHUIS"/>
    <s v="Josh"/>
    <x v="94"/>
    <x v="3"/>
    <s v="RECURVE"/>
    <s v="M"/>
    <d v="2016-10-30T00:00:00"/>
    <m/>
    <x v="4"/>
    <x v="88"/>
    <n v="0"/>
    <x v="22"/>
    <x v="0"/>
  </r>
  <r>
    <s v="NORDIS"/>
    <s v="Joshua"/>
    <x v="95"/>
    <x v="3"/>
    <s v="RECURVE"/>
    <s v="M"/>
    <d v="2016-06-19T00:00:00"/>
    <n v="76"/>
    <x v="1"/>
    <x v="114"/>
    <n v="2.6206896551724137"/>
    <x v="0"/>
    <x v="0"/>
  </r>
  <r>
    <s v="NORDIS"/>
    <s v="Joshua"/>
    <x v="95"/>
    <x v="3"/>
    <s v="RECURVE"/>
    <s v="M"/>
    <d v="2016-01-17T00:00:00"/>
    <m/>
    <x v="4"/>
    <x v="88"/>
    <n v="0"/>
    <x v="22"/>
    <x v="0"/>
  </r>
  <r>
    <s v="NORDIS"/>
    <s v="Joshua"/>
    <x v="95"/>
    <x v="3"/>
    <s v="RECURVE"/>
    <s v="M"/>
    <d v="2016-01-31T00:00:00"/>
    <m/>
    <x v="4"/>
    <x v="88"/>
    <n v="0"/>
    <x v="22"/>
    <x v="0"/>
  </r>
  <r>
    <s v="NORDIS"/>
    <s v="Joshua"/>
    <x v="95"/>
    <x v="3"/>
    <s v="RECURVE"/>
    <s v="M"/>
    <d v="2016-02-07T00:00:00"/>
    <m/>
    <x v="4"/>
    <x v="88"/>
    <n v="0"/>
    <x v="22"/>
    <x v="0"/>
  </r>
  <r>
    <s v="NORDIS"/>
    <s v="Joshua"/>
    <x v="95"/>
    <x v="3"/>
    <s v="RECURVE"/>
    <s v="M"/>
    <d v="2016-02-14T00:00:00"/>
    <m/>
    <x v="4"/>
    <x v="88"/>
    <n v="0"/>
    <x v="22"/>
    <x v="0"/>
  </r>
  <r>
    <s v="NORDIS"/>
    <s v="Joshua"/>
    <x v="95"/>
    <x v="3"/>
    <s v="RECURVE"/>
    <s v="M"/>
    <d v="2016-02-21T00:00:00"/>
    <m/>
    <x v="4"/>
    <x v="88"/>
    <n v="0"/>
    <x v="22"/>
    <x v="0"/>
  </r>
  <r>
    <s v="NORDIS"/>
    <s v="Joshua"/>
    <x v="95"/>
    <x v="3"/>
    <s v="RECURVE"/>
    <s v="M"/>
    <d v="2016-02-28T00:00:00"/>
    <m/>
    <x v="4"/>
    <x v="88"/>
    <n v="0"/>
    <x v="22"/>
    <x v="0"/>
  </r>
  <r>
    <s v="NORDIS"/>
    <s v="Joshua"/>
    <x v="95"/>
    <x v="3"/>
    <s v="RECURVE"/>
    <s v="M"/>
    <d v="2016-03-06T00:00:00"/>
    <m/>
    <x v="4"/>
    <x v="88"/>
    <n v="0"/>
    <x v="22"/>
    <x v="0"/>
  </r>
  <r>
    <s v="NORDIS"/>
    <s v="Joshua"/>
    <x v="95"/>
    <x v="3"/>
    <s v="RECURVE"/>
    <s v="M"/>
    <d v="2016-03-13T00:00:00"/>
    <m/>
    <x v="4"/>
    <x v="88"/>
    <n v="0"/>
    <x v="22"/>
    <x v="0"/>
  </r>
  <r>
    <s v="NORDIS"/>
    <s v="Joshua"/>
    <x v="95"/>
    <x v="3"/>
    <s v="RECURVE"/>
    <s v="M"/>
    <d v="2016-03-20T00:00:00"/>
    <m/>
    <x v="4"/>
    <x v="88"/>
    <n v="0"/>
    <x v="22"/>
    <x v="0"/>
  </r>
  <r>
    <s v="NORDIS"/>
    <s v="Joshua"/>
    <x v="95"/>
    <x v="3"/>
    <s v="RECURVE"/>
    <s v="M"/>
    <d v="2016-04-03T00:00:00"/>
    <m/>
    <x v="4"/>
    <x v="88"/>
    <n v="0"/>
    <x v="22"/>
    <x v="0"/>
  </r>
  <r>
    <s v="NORDIS"/>
    <s v="Joshua"/>
    <x v="95"/>
    <x v="3"/>
    <s v="RECURVE"/>
    <s v="M"/>
    <d v="2016-04-17T00:00:00"/>
    <m/>
    <x v="4"/>
    <x v="88"/>
    <n v="0"/>
    <x v="22"/>
    <x v="0"/>
  </r>
  <r>
    <s v="NORDIS"/>
    <s v="Joshua"/>
    <x v="95"/>
    <x v="3"/>
    <s v="RECURVE"/>
    <s v="M"/>
    <d v="2016-05-15T00:00:00"/>
    <m/>
    <x v="4"/>
    <x v="88"/>
    <n v="0"/>
    <x v="22"/>
    <x v="0"/>
  </r>
  <r>
    <s v="NORDIS"/>
    <s v="Joshua"/>
    <x v="95"/>
    <x v="3"/>
    <s v="RECURVE"/>
    <s v="M"/>
    <d v="2016-05-22T00:00:00"/>
    <m/>
    <x v="4"/>
    <x v="88"/>
    <n v="0"/>
    <x v="22"/>
    <x v="0"/>
  </r>
  <r>
    <s v="NORDIS"/>
    <s v="Joshua"/>
    <x v="95"/>
    <x v="3"/>
    <s v="RECURVE"/>
    <s v="M"/>
    <d v="2016-05-29T00:00:00"/>
    <m/>
    <x v="4"/>
    <x v="88"/>
    <n v="0"/>
    <x v="22"/>
    <x v="0"/>
  </r>
  <r>
    <s v="NORDIS"/>
    <s v="Joshua"/>
    <x v="95"/>
    <x v="3"/>
    <s v="RECURVE"/>
    <s v="M"/>
    <d v="2016-06-05T00:00:00"/>
    <m/>
    <x v="4"/>
    <x v="88"/>
    <n v="0"/>
    <x v="22"/>
    <x v="0"/>
  </r>
  <r>
    <s v="NORDIS"/>
    <s v="Joshua"/>
    <x v="95"/>
    <x v="3"/>
    <s v="RECURVE"/>
    <s v="M"/>
    <d v="2016-07-03T00:00:00"/>
    <m/>
    <x v="4"/>
    <x v="88"/>
    <n v="0"/>
    <x v="22"/>
    <x v="0"/>
  </r>
  <r>
    <s v="NORDIS"/>
    <s v="Joshua"/>
    <x v="95"/>
    <x v="3"/>
    <s v="RECURVE"/>
    <s v="M"/>
    <d v="2016-07-10T00:00:00"/>
    <m/>
    <x v="4"/>
    <x v="88"/>
    <n v="0"/>
    <x v="22"/>
    <x v="0"/>
  </r>
  <r>
    <s v="NORDIS"/>
    <s v="Joshua"/>
    <x v="95"/>
    <x v="3"/>
    <s v="RECURVE"/>
    <s v="M"/>
    <d v="2016-08-07T00:00:00"/>
    <m/>
    <x v="4"/>
    <x v="88"/>
    <n v="0"/>
    <x v="22"/>
    <x v="0"/>
  </r>
  <r>
    <s v="NORDIS"/>
    <s v="Joshua"/>
    <x v="95"/>
    <x v="3"/>
    <s v="RECURVE"/>
    <s v="M"/>
    <d v="2016-08-14T00:00:00"/>
    <m/>
    <x v="4"/>
    <x v="88"/>
    <n v="0"/>
    <x v="22"/>
    <x v="0"/>
  </r>
  <r>
    <s v="NORDIS"/>
    <s v="Joshua"/>
    <x v="95"/>
    <x v="3"/>
    <s v="RECURVE"/>
    <s v="M"/>
    <d v="2016-08-28T00:00:00"/>
    <m/>
    <x v="4"/>
    <x v="88"/>
    <n v="0"/>
    <x v="22"/>
    <x v="0"/>
  </r>
  <r>
    <s v="NORDIS"/>
    <s v="Joshua"/>
    <x v="95"/>
    <x v="3"/>
    <s v="RECURVE"/>
    <s v="M"/>
    <d v="2016-09-04T00:00:00"/>
    <m/>
    <x v="4"/>
    <x v="88"/>
    <n v="0"/>
    <x v="22"/>
    <x v="0"/>
  </r>
  <r>
    <s v="NORDIS"/>
    <s v="Joshua"/>
    <x v="95"/>
    <x v="3"/>
    <s v="RECURVE"/>
    <s v="M"/>
    <d v="2016-09-11T00:00:00"/>
    <m/>
    <x v="4"/>
    <x v="88"/>
    <n v="0"/>
    <x v="22"/>
    <x v="0"/>
  </r>
  <r>
    <s v="NORDIS"/>
    <s v="Joshua"/>
    <x v="95"/>
    <x v="3"/>
    <s v="RECURVE"/>
    <s v="M"/>
    <d v="2016-09-18T00:00:00"/>
    <m/>
    <x v="4"/>
    <x v="88"/>
    <n v="0"/>
    <x v="22"/>
    <x v="0"/>
  </r>
  <r>
    <s v="NORDIS"/>
    <s v="Joshua"/>
    <x v="95"/>
    <x v="3"/>
    <s v="RECURVE"/>
    <s v="M"/>
    <d v="2016-10-09T00:00:00"/>
    <m/>
    <x v="4"/>
    <x v="88"/>
    <n v="0"/>
    <x v="22"/>
    <x v="0"/>
  </r>
  <r>
    <s v="NORDIS"/>
    <s v="Joshua"/>
    <x v="95"/>
    <x v="3"/>
    <s v="RECURVE"/>
    <s v="M"/>
    <d v="2016-10-02T00:00:00"/>
    <m/>
    <x v="4"/>
    <x v="88"/>
    <n v="0"/>
    <x v="22"/>
    <x v="0"/>
  </r>
  <r>
    <s v="NORDIS"/>
    <s v="Joshua"/>
    <x v="95"/>
    <x v="3"/>
    <s v="RECURVE"/>
    <s v="M"/>
    <d v="2016-10-16T00:00:00"/>
    <m/>
    <x v="4"/>
    <x v="88"/>
    <n v="0"/>
    <x v="22"/>
    <x v="0"/>
  </r>
  <r>
    <s v="NORDIS"/>
    <s v="Joshua"/>
    <x v="95"/>
    <x v="3"/>
    <s v="RECURVE"/>
    <s v="M"/>
    <d v="2016-10-23T00:00:00"/>
    <m/>
    <x v="4"/>
    <x v="88"/>
    <n v="0"/>
    <x v="22"/>
    <x v="0"/>
  </r>
  <r>
    <s v="NORDIS"/>
    <s v="Joshua"/>
    <x v="95"/>
    <x v="3"/>
    <s v="RECURVE"/>
    <s v="M"/>
    <d v="2016-10-30T00:00:00"/>
    <m/>
    <x v="4"/>
    <x v="88"/>
    <n v="0"/>
    <x v="22"/>
    <x v="0"/>
  </r>
  <r>
    <s v="OAKFORD"/>
    <s v="Richie"/>
    <x v="96"/>
    <x v="0"/>
    <s v="COMP SIGHT"/>
    <s v="M"/>
    <d v="2016-04-03T00:00:00"/>
    <n v="190"/>
    <x v="0"/>
    <x v="115"/>
    <n v="53.344827586206897"/>
    <x v="0"/>
    <x v="1"/>
  </r>
  <r>
    <s v="OAKFORD"/>
    <s v="Richie"/>
    <x v="96"/>
    <x v="0"/>
    <s v="COMP SIGHT"/>
    <s v="M"/>
    <d v="2016-03-13T00:00:00"/>
    <n v="167"/>
    <x v="0"/>
    <x v="115"/>
    <n v="53.344827586206897"/>
    <x v="1"/>
    <x v="1"/>
  </r>
  <r>
    <s v="OAKFORD"/>
    <s v="Richie"/>
    <x v="96"/>
    <x v="0"/>
    <s v="COMP SIGHT"/>
    <s v="M"/>
    <d v="2016-06-19T00:00:00"/>
    <n v="164"/>
    <x v="0"/>
    <x v="115"/>
    <n v="53.344827586206897"/>
    <x v="2"/>
    <x v="1"/>
  </r>
  <r>
    <s v="OAKFORD"/>
    <s v="Richie"/>
    <x v="96"/>
    <x v="0"/>
    <s v="COMP SIGHT"/>
    <s v="M"/>
    <d v="2016-02-14T00:00:00"/>
    <n v="162"/>
    <x v="0"/>
    <x v="115"/>
    <n v="53.344827586206897"/>
    <x v="3"/>
    <x v="1"/>
  </r>
  <r>
    <s v="OAKFORD"/>
    <s v="Richie"/>
    <x v="96"/>
    <x v="0"/>
    <s v="COMP SIGHT"/>
    <s v="M"/>
    <d v="2016-08-07T00:00:00"/>
    <n v="162"/>
    <x v="0"/>
    <x v="115"/>
    <n v="53.344827586206897"/>
    <x v="4"/>
    <x v="1"/>
  </r>
  <r>
    <s v="OAKFORD"/>
    <s v="Richie"/>
    <x v="96"/>
    <x v="0"/>
    <s v="COMP SIGHT"/>
    <s v="M"/>
    <d v="2016-10-09T00:00:00"/>
    <n v="159"/>
    <x v="0"/>
    <x v="115"/>
    <n v="53.344827586206897"/>
    <x v="5"/>
    <x v="1"/>
  </r>
  <r>
    <s v="OAKFORD"/>
    <s v="Richie"/>
    <x v="96"/>
    <x v="0"/>
    <s v="COMP SIGHT"/>
    <s v="M"/>
    <d v="2016-10-30T00:00:00"/>
    <n v="146"/>
    <x v="0"/>
    <x v="115"/>
    <n v="53.344827586206897"/>
    <x v="6"/>
    <x v="1"/>
  </r>
  <r>
    <s v="OAKFORD"/>
    <s v="Richie"/>
    <x v="96"/>
    <x v="0"/>
    <s v="COMP SIGHT"/>
    <s v="M"/>
    <d v="2016-09-11T00:00:00"/>
    <n v="136"/>
    <x v="0"/>
    <x v="115"/>
    <n v="53.344827586206897"/>
    <x v="7"/>
    <x v="1"/>
  </r>
  <r>
    <s v="OAKFORD"/>
    <s v="Richie"/>
    <x v="96"/>
    <x v="0"/>
    <s v="COMP SIGHT"/>
    <s v="M"/>
    <d v="2016-02-28T00:00:00"/>
    <n v="131"/>
    <x v="0"/>
    <x v="115"/>
    <n v="53.344827586206897"/>
    <x v="8"/>
    <x v="1"/>
  </r>
  <r>
    <s v="OAKFORD"/>
    <s v="Richie"/>
    <x v="96"/>
    <x v="0"/>
    <s v="COMP SIGHT"/>
    <s v="M"/>
    <d v="2016-03-20T00:00:00"/>
    <n v="130"/>
    <x v="0"/>
    <x v="115"/>
    <n v="53.344827586206897"/>
    <x v="9"/>
    <x v="1"/>
  </r>
  <r>
    <s v="OAKFORD"/>
    <s v="Richie"/>
    <x v="96"/>
    <x v="0"/>
    <s v="COMP SIGHT"/>
    <s v="M"/>
    <d v="2016-07-03T00:00:00"/>
    <n v="83"/>
    <x v="1"/>
    <x v="116"/>
    <n v="2.8620689655172415"/>
    <x v="0"/>
    <x v="1"/>
  </r>
  <r>
    <s v="OAKFORD"/>
    <s v="Richie"/>
    <x v="96"/>
    <x v="0"/>
    <s v="COMP SIGHT"/>
    <s v="M"/>
    <d v="2016-01-17T00:00:00"/>
    <m/>
    <x v="4"/>
    <x v="88"/>
    <n v="0"/>
    <x v="22"/>
    <x v="1"/>
  </r>
  <r>
    <s v="OAKFORD"/>
    <s v="Richie"/>
    <x v="96"/>
    <x v="0"/>
    <s v="COMP SIGHT"/>
    <s v="M"/>
    <d v="2016-01-31T00:00:00"/>
    <m/>
    <x v="4"/>
    <x v="88"/>
    <n v="0"/>
    <x v="22"/>
    <x v="1"/>
  </r>
  <r>
    <s v="OAKFORD"/>
    <s v="Richie"/>
    <x v="96"/>
    <x v="0"/>
    <s v="COMP SIGHT"/>
    <s v="M"/>
    <d v="2016-02-07T00:00:00"/>
    <m/>
    <x v="4"/>
    <x v="88"/>
    <n v="0"/>
    <x v="22"/>
    <x v="1"/>
  </r>
  <r>
    <s v="OAKFORD"/>
    <s v="Richie"/>
    <x v="96"/>
    <x v="0"/>
    <s v="COMP SIGHT"/>
    <s v="M"/>
    <d v="2016-02-21T00:00:00"/>
    <m/>
    <x v="4"/>
    <x v="88"/>
    <n v="0"/>
    <x v="22"/>
    <x v="1"/>
  </r>
  <r>
    <s v="OAKFORD"/>
    <s v="Richie"/>
    <x v="96"/>
    <x v="0"/>
    <s v="COMP SIGHT"/>
    <s v="M"/>
    <d v="2016-03-06T00:00:00"/>
    <m/>
    <x v="4"/>
    <x v="88"/>
    <n v="0"/>
    <x v="22"/>
    <x v="1"/>
  </r>
  <r>
    <s v="OAKFORD"/>
    <s v="Richie"/>
    <x v="96"/>
    <x v="0"/>
    <s v="COMP SIGHT"/>
    <s v="M"/>
    <d v="2016-04-17T00:00:00"/>
    <m/>
    <x v="4"/>
    <x v="88"/>
    <n v="0"/>
    <x v="22"/>
    <x v="1"/>
  </r>
  <r>
    <s v="OAKFORD"/>
    <s v="Richie"/>
    <x v="96"/>
    <x v="0"/>
    <s v="COMP SIGHT"/>
    <s v="M"/>
    <d v="2016-05-15T00:00:00"/>
    <m/>
    <x v="4"/>
    <x v="88"/>
    <n v="0"/>
    <x v="22"/>
    <x v="1"/>
  </r>
  <r>
    <s v="OAKFORD"/>
    <s v="Richie"/>
    <x v="96"/>
    <x v="0"/>
    <s v="COMP SIGHT"/>
    <s v="M"/>
    <d v="2016-05-22T00:00:00"/>
    <m/>
    <x v="4"/>
    <x v="88"/>
    <n v="0"/>
    <x v="22"/>
    <x v="1"/>
  </r>
  <r>
    <s v="OAKFORD"/>
    <s v="Richie"/>
    <x v="96"/>
    <x v="0"/>
    <s v="COMP SIGHT"/>
    <s v="M"/>
    <d v="2016-05-29T00:00:00"/>
    <m/>
    <x v="4"/>
    <x v="88"/>
    <n v="0"/>
    <x v="22"/>
    <x v="1"/>
  </r>
  <r>
    <s v="OAKFORD"/>
    <s v="Richie"/>
    <x v="96"/>
    <x v="0"/>
    <s v="COMP SIGHT"/>
    <s v="M"/>
    <d v="2016-06-05T00:00:00"/>
    <m/>
    <x v="4"/>
    <x v="88"/>
    <n v="0"/>
    <x v="22"/>
    <x v="1"/>
  </r>
  <r>
    <s v="OAKFORD"/>
    <s v="Richie"/>
    <x v="96"/>
    <x v="0"/>
    <s v="COMP SIGHT"/>
    <s v="M"/>
    <d v="2016-07-10T00:00:00"/>
    <m/>
    <x v="4"/>
    <x v="88"/>
    <n v="0"/>
    <x v="22"/>
    <x v="1"/>
  </r>
  <r>
    <s v="OAKFORD"/>
    <s v="Richie"/>
    <x v="96"/>
    <x v="0"/>
    <s v="COMP SIGHT"/>
    <s v="M"/>
    <d v="2016-08-14T00:00:00"/>
    <m/>
    <x v="4"/>
    <x v="88"/>
    <n v="0"/>
    <x v="22"/>
    <x v="1"/>
  </r>
  <r>
    <s v="OAKFORD"/>
    <s v="Richie"/>
    <x v="96"/>
    <x v="0"/>
    <s v="COMP SIGHT"/>
    <s v="M"/>
    <d v="2016-08-28T00:00:00"/>
    <m/>
    <x v="4"/>
    <x v="88"/>
    <n v="0"/>
    <x v="22"/>
    <x v="1"/>
  </r>
  <r>
    <s v="OAKFORD"/>
    <s v="Richie"/>
    <x v="96"/>
    <x v="0"/>
    <s v="COMP SIGHT"/>
    <s v="M"/>
    <d v="2016-09-04T00:00:00"/>
    <m/>
    <x v="4"/>
    <x v="88"/>
    <n v="0"/>
    <x v="22"/>
    <x v="1"/>
  </r>
  <r>
    <s v="OAKFORD"/>
    <s v="Richie"/>
    <x v="96"/>
    <x v="0"/>
    <s v="COMP SIGHT"/>
    <s v="M"/>
    <d v="2016-09-18T00:00:00"/>
    <m/>
    <x v="4"/>
    <x v="88"/>
    <n v="0"/>
    <x v="22"/>
    <x v="1"/>
  </r>
  <r>
    <s v="OAKFORD"/>
    <s v="Richie"/>
    <x v="96"/>
    <x v="0"/>
    <s v="COMP SIGHT"/>
    <s v="M"/>
    <d v="2016-10-02T00:00:00"/>
    <m/>
    <x v="4"/>
    <x v="88"/>
    <n v="0"/>
    <x v="22"/>
    <x v="1"/>
  </r>
  <r>
    <s v="OAKFORD"/>
    <s v="Richie"/>
    <x v="96"/>
    <x v="0"/>
    <s v="COMP SIGHT"/>
    <s v="M"/>
    <d v="2016-10-16T00:00:00"/>
    <m/>
    <x v="4"/>
    <x v="88"/>
    <n v="0"/>
    <x v="22"/>
    <x v="1"/>
  </r>
  <r>
    <s v="OAKFORD"/>
    <s v="Richie"/>
    <x v="96"/>
    <x v="0"/>
    <s v="COMP SIGHT"/>
    <s v="M"/>
    <d v="2016-10-23T00:00:00"/>
    <m/>
    <x v="4"/>
    <x v="88"/>
    <n v="0"/>
    <x v="22"/>
    <x v="1"/>
  </r>
  <r>
    <s v="O'CONNOR"/>
    <s v="Gary"/>
    <x v="97"/>
    <x v="0"/>
    <s v="COMP SIGHT"/>
    <s v="M"/>
    <d v="2016-10-30T00:00:00"/>
    <n v="172"/>
    <x v="0"/>
    <x v="117"/>
    <n v="110.34482758620689"/>
    <x v="0"/>
    <x v="1"/>
  </r>
  <r>
    <s v="O'CONNOR"/>
    <s v="Gary"/>
    <x v="97"/>
    <x v="0"/>
    <s v="COMP SIGHT"/>
    <s v="M"/>
    <d v="2016-05-22T00:00:00"/>
    <n v="169"/>
    <x v="0"/>
    <x v="117"/>
    <n v="110.34482758620689"/>
    <x v="1"/>
    <x v="1"/>
  </r>
  <r>
    <s v="O'CONNOR"/>
    <s v="Gary"/>
    <x v="97"/>
    <x v="0"/>
    <s v="COMP SIGHT"/>
    <s v="M"/>
    <d v="2016-01-31T00:00:00"/>
    <n v="167"/>
    <x v="0"/>
    <x v="117"/>
    <n v="110.34482758620689"/>
    <x v="2"/>
    <x v="1"/>
  </r>
  <r>
    <s v="O'CONNOR"/>
    <s v="Gary"/>
    <x v="97"/>
    <x v="0"/>
    <s v="COMP SIGHT"/>
    <s v="M"/>
    <d v="2016-09-04T00:00:00"/>
    <n v="165"/>
    <x v="0"/>
    <x v="117"/>
    <n v="110.34482758620689"/>
    <x v="3"/>
    <x v="1"/>
  </r>
  <r>
    <s v="O'CONNOR"/>
    <s v="Gary"/>
    <x v="97"/>
    <x v="0"/>
    <s v="COMP SIGHT"/>
    <s v="M"/>
    <d v="2016-02-14T00:00:00"/>
    <n v="161"/>
    <x v="0"/>
    <x v="117"/>
    <n v="110.34482758620689"/>
    <x v="4"/>
    <x v="1"/>
  </r>
  <r>
    <s v="O'CONNOR"/>
    <s v="Gary"/>
    <x v="97"/>
    <x v="0"/>
    <s v="COMP SIGHT"/>
    <s v="M"/>
    <d v="2016-04-03T00:00:00"/>
    <n v="160"/>
    <x v="0"/>
    <x v="117"/>
    <n v="110.34482758620689"/>
    <x v="5"/>
    <x v="1"/>
  </r>
  <r>
    <s v="O'CONNOR"/>
    <s v="Gary"/>
    <x v="97"/>
    <x v="0"/>
    <s v="COMP SIGHT"/>
    <s v="M"/>
    <d v="2016-10-16T00:00:00"/>
    <n v="160"/>
    <x v="0"/>
    <x v="117"/>
    <n v="110.34482758620689"/>
    <x v="6"/>
    <x v="1"/>
  </r>
  <r>
    <s v="O'CONNOR"/>
    <s v="Gary"/>
    <x v="97"/>
    <x v="0"/>
    <s v="COMP SIGHT"/>
    <s v="M"/>
    <d v="2016-06-05T00:00:00"/>
    <n v="159"/>
    <x v="0"/>
    <x v="117"/>
    <n v="110.34482758620689"/>
    <x v="7"/>
    <x v="1"/>
  </r>
  <r>
    <s v="O'CONNOR"/>
    <s v="Gary"/>
    <x v="97"/>
    <x v="0"/>
    <s v="COMP SIGHT"/>
    <s v="M"/>
    <d v="2016-02-21T00:00:00"/>
    <n v="158"/>
    <x v="0"/>
    <x v="117"/>
    <n v="110.34482758620689"/>
    <x v="8"/>
    <x v="1"/>
  </r>
  <r>
    <s v="O'CONNOR"/>
    <s v="Gary"/>
    <x v="97"/>
    <x v="0"/>
    <s v="COMP SIGHT"/>
    <s v="M"/>
    <d v="2016-05-15T00:00:00"/>
    <n v="152"/>
    <x v="0"/>
    <x v="117"/>
    <n v="110.34482758620689"/>
    <x v="9"/>
    <x v="1"/>
  </r>
  <r>
    <s v="O'CONNOR"/>
    <s v="Gary"/>
    <x v="97"/>
    <x v="0"/>
    <s v="COMP SIGHT"/>
    <s v="M"/>
    <d v="2016-07-10T00:00:00"/>
    <n v="150"/>
    <x v="0"/>
    <x v="117"/>
    <n v="110.34482758620689"/>
    <x v="10"/>
    <x v="1"/>
  </r>
  <r>
    <s v="O'CONNOR"/>
    <s v="Gary"/>
    <x v="97"/>
    <x v="0"/>
    <s v="COMP SIGHT"/>
    <s v="M"/>
    <d v="2016-08-14T00:00:00"/>
    <n v="141"/>
    <x v="0"/>
    <x v="117"/>
    <n v="110.34482758620689"/>
    <x v="11"/>
    <x v="1"/>
  </r>
  <r>
    <s v="O'CONNOR"/>
    <s v="Gary"/>
    <x v="97"/>
    <x v="0"/>
    <s v="COMP SIGHT"/>
    <s v="M"/>
    <d v="2016-06-19T00:00:00"/>
    <n v="140"/>
    <x v="0"/>
    <x v="117"/>
    <n v="110.34482758620689"/>
    <x v="12"/>
    <x v="1"/>
  </r>
  <r>
    <s v="O'CONNOR"/>
    <s v="Gary"/>
    <x v="97"/>
    <x v="0"/>
    <s v="COMP SIGHT"/>
    <s v="M"/>
    <d v="2016-03-20T00:00:00"/>
    <n v="138"/>
    <x v="0"/>
    <x v="117"/>
    <n v="110.34482758620689"/>
    <x v="13"/>
    <x v="1"/>
  </r>
  <r>
    <s v="O'CONNOR"/>
    <s v="Gary"/>
    <x v="97"/>
    <x v="0"/>
    <s v="COMP SIGHT"/>
    <s v="M"/>
    <d v="2016-03-13T00:00:00"/>
    <n v="137"/>
    <x v="0"/>
    <x v="117"/>
    <n v="110.34482758620689"/>
    <x v="14"/>
    <x v="1"/>
  </r>
  <r>
    <s v="O'CONNOR"/>
    <s v="Gary"/>
    <x v="97"/>
    <x v="0"/>
    <s v="COMP SIGHT"/>
    <s v="M"/>
    <d v="2016-02-28T00:00:00"/>
    <n v="136"/>
    <x v="0"/>
    <x v="117"/>
    <n v="110.34482758620689"/>
    <x v="15"/>
    <x v="1"/>
  </r>
  <r>
    <s v="O'CONNOR"/>
    <s v="Gary"/>
    <x v="97"/>
    <x v="0"/>
    <s v="COMP SIGHT"/>
    <s v="M"/>
    <d v="2016-01-17T00:00:00"/>
    <n v="132"/>
    <x v="0"/>
    <x v="117"/>
    <n v="110.34482758620689"/>
    <x v="16"/>
    <x v="1"/>
  </r>
  <r>
    <s v="O'CONNOR"/>
    <s v="Gary"/>
    <x v="97"/>
    <x v="0"/>
    <s v="COMP SIGHT"/>
    <s v="M"/>
    <d v="2016-08-07T00:00:00"/>
    <n v="130"/>
    <x v="0"/>
    <x v="117"/>
    <n v="110.34482758620689"/>
    <x v="17"/>
    <x v="1"/>
  </r>
  <r>
    <s v="O'CONNOR"/>
    <s v="Gary"/>
    <x v="97"/>
    <x v="0"/>
    <s v="COMP SIGHT"/>
    <s v="M"/>
    <d v="2016-05-29T00:00:00"/>
    <n v="126"/>
    <x v="0"/>
    <x v="117"/>
    <n v="110.34482758620689"/>
    <x v="18"/>
    <x v="1"/>
  </r>
  <r>
    <s v="O'CONNOR"/>
    <s v="Gary"/>
    <x v="97"/>
    <x v="0"/>
    <s v="COMP SIGHT"/>
    <s v="M"/>
    <d v="2016-10-23T00:00:00"/>
    <n v="124"/>
    <x v="0"/>
    <x v="117"/>
    <n v="110.34482758620689"/>
    <x v="19"/>
    <x v="1"/>
  </r>
  <r>
    <s v="O'CONNOR"/>
    <s v="Gary"/>
    <x v="97"/>
    <x v="0"/>
    <s v="COMP SIGHT"/>
    <s v="M"/>
    <d v="2016-09-11T00:00:00"/>
    <n v="119"/>
    <x v="0"/>
    <x v="117"/>
    <n v="110.34482758620689"/>
    <x v="20"/>
    <x v="1"/>
  </r>
  <r>
    <s v="O'CONNOR"/>
    <s v="Gary"/>
    <x v="97"/>
    <x v="0"/>
    <s v="COMP SIGHT"/>
    <s v="M"/>
    <d v="2016-08-28T00:00:00"/>
    <n v="104"/>
    <x v="0"/>
    <x v="117"/>
    <n v="110.34482758620689"/>
    <x v="21"/>
    <x v="1"/>
  </r>
  <r>
    <s v="O'CONNOR"/>
    <s v="Gary"/>
    <x v="97"/>
    <x v="0"/>
    <s v="COMP SIGHT"/>
    <s v="M"/>
    <d v="2016-02-07T00:00:00"/>
    <m/>
    <x v="4"/>
    <x v="88"/>
    <n v="0"/>
    <x v="22"/>
    <x v="1"/>
  </r>
  <r>
    <s v="O'CONNOR"/>
    <s v="Gary"/>
    <x v="97"/>
    <x v="0"/>
    <s v="COMP SIGHT"/>
    <s v="M"/>
    <d v="2016-03-06T00:00:00"/>
    <m/>
    <x v="4"/>
    <x v="88"/>
    <n v="0"/>
    <x v="22"/>
    <x v="1"/>
  </r>
  <r>
    <s v="O'CONNOR"/>
    <s v="Gary"/>
    <x v="97"/>
    <x v="0"/>
    <s v="COMP SIGHT"/>
    <s v="M"/>
    <d v="2016-04-17T00:00:00"/>
    <m/>
    <x v="4"/>
    <x v="88"/>
    <n v="0"/>
    <x v="22"/>
    <x v="1"/>
  </r>
  <r>
    <s v="O'CONNOR"/>
    <s v="Gary"/>
    <x v="97"/>
    <x v="0"/>
    <s v="COMP SIGHT"/>
    <s v="M"/>
    <d v="2016-07-03T00:00:00"/>
    <m/>
    <x v="4"/>
    <x v="88"/>
    <n v="0"/>
    <x v="22"/>
    <x v="1"/>
  </r>
  <r>
    <s v="O'CONNOR"/>
    <s v="Gary"/>
    <x v="97"/>
    <x v="0"/>
    <s v="COMP SIGHT"/>
    <s v="M"/>
    <d v="2016-09-18T00:00:00"/>
    <m/>
    <x v="4"/>
    <x v="88"/>
    <n v="0"/>
    <x v="22"/>
    <x v="1"/>
  </r>
  <r>
    <s v="O'CONNOR"/>
    <s v="Gary"/>
    <x v="97"/>
    <x v="0"/>
    <s v="COMP SIGHT"/>
    <s v="M"/>
    <d v="2016-10-09T00:00:00"/>
    <m/>
    <x v="4"/>
    <x v="88"/>
    <n v="0"/>
    <x v="22"/>
    <x v="1"/>
  </r>
  <r>
    <s v="O'CONNOR"/>
    <s v="Gary"/>
    <x v="97"/>
    <x v="0"/>
    <s v="COMP SIGHT"/>
    <s v="M"/>
    <d v="2016-10-02T00:00:00"/>
    <m/>
    <x v="4"/>
    <x v="88"/>
    <n v="0"/>
    <x v="22"/>
    <x v="1"/>
  </r>
  <r>
    <s v="OVEREND"/>
    <s v="Brodie"/>
    <x v="98"/>
    <x v="2"/>
    <s v="RECURVE"/>
    <s v="M"/>
    <d v="2016-01-17T00:00:00"/>
    <n v="18"/>
    <x v="0"/>
    <x v="118"/>
    <n v="0.62068965517241381"/>
    <x v="0"/>
    <x v="0"/>
  </r>
  <r>
    <s v="OVEREND"/>
    <s v="Brodie"/>
    <x v="98"/>
    <x v="2"/>
    <s v="RECURVE"/>
    <s v="M"/>
    <d v="2016-06-19T00:00:00"/>
    <n v="56"/>
    <x v="1"/>
    <x v="119"/>
    <n v="5.6551724137931032"/>
    <x v="0"/>
    <x v="0"/>
  </r>
  <r>
    <s v="OVEREND"/>
    <s v="Brodie"/>
    <x v="98"/>
    <x v="2"/>
    <s v="RECURVE"/>
    <s v="M"/>
    <d v="2016-03-13T00:00:00"/>
    <n v="35"/>
    <x v="1"/>
    <x v="119"/>
    <n v="5.6551724137931032"/>
    <x v="1"/>
    <x v="0"/>
  </r>
  <r>
    <s v="OVEREND"/>
    <s v="Brodie"/>
    <x v="98"/>
    <x v="2"/>
    <s v="RECURVE"/>
    <s v="M"/>
    <d v="2016-02-14T00:00:00"/>
    <n v="30"/>
    <x v="1"/>
    <x v="119"/>
    <n v="5.6551724137931032"/>
    <x v="2"/>
    <x v="0"/>
  </r>
  <r>
    <s v="OVEREND"/>
    <s v="Brodie"/>
    <x v="98"/>
    <x v="2"/>
    <s v="RECURVE"/>
    <s v="M"/>
    <d v="2016-06-05T00:00:00"/>
    <n v="25"/>
    <x v="1"/>
    <x v="119"/>
    <n v="5.6551724137931032"/>
    <x v="3"/>
    <x v="0"/>
  </r>
  <r>
    <s v="OVEREND"/>
    <s v="Brodie"/>
    <x v="98"/>
    <x v="2"/>
    <s v="RECURVE"/>
    <s v="M"/>
    <d v="2016-02-28T00:00:00"/>
    <n v="18"/>
    <x v="1"/>
    <x v="119"/>
    <n v="5.6551724137931032"/>
    <x v="4"/>
    <x v="0"/>
  </r>
  <r>
    <s v="OVEREND"/>
    <s v="Brodie"/>
    <x v="98"/>
    <x v="2"/>
    <s v="RECURVE"/>
    <s v="M"/>
    <d v="2016-01-31T00:00:00"/>
    <m/>
    <x v="4"/>
    <x v="88"/>
    <n v="0"/>
    <x v="22"/>
    <x v="0"/>
  </r>
  <r>
    <s v="OVEREND"/>
    <s v="Brodie"/>
    <x v="98"/>
    <x v="2"/>
    <s v="RECURVE"/>
    <s v="M"/>
    <d v="2016-02-07T00:00:00"/>
    <m/>
    <x v="4"/>
    <x v="88"/>
    <n v="0"/>
    <x v="22"/>
    <x v="0"/>
  </r>
  <r>
    <s v="OVEREND"/>
    <s v="Brodie"/>
    <x v="98"/>
    <x v="2"/>
    <s v="RECURVE"/>
    <s v="M"/>
    <d v="2016-02-21T00:00:00"/>
    <m/>
    <x v="4"/>
    <x v="88"/>
    <n v="0"/>
    <x v="22"/>
    <x v="0"/>
  </r>
  <r>
    <s v="OVEREND"/>
    <s v="Brodie"/>
    <x v="98"/>
    <x v="2"/>
    <s v="RECURVE"/>
    <s v="M"/>
    <d v="2016-03-06T00:00:00"/>
    <m/>
    <x v="4"/>
    <x v="88"/>
    <n v="0"/>
    <x v="22"/>
    <x v="0"/>
  </r>
  <r>
    <s v="OVEREND"/>
    <s v="Brodie"/>
    <x v="98"/>
    <x v="2"/>
    <s v="RECURVE"/>
    <s v="M"/>
    <d v="2016-03-20T00:00:00"/>
    <m/>
    <x v="4"/>
    <x v="88"/>
    <n v="0"/>
    <x v="22"/>
    <x v="0"/>
  </r>
  <r>
    <s v="OVEREND"/>
    <s v="Brodie"/>
    <x v="98"/>
    <x v="2"/>
    <s v="RECURVE"/>
    <s v="M"/>
    <d v="2016-04-03T00:00:00"/>
    <m/>
    <x v="4"/>
    <x v="88"/>
    <n v="0"/>
    <x v="22"/>
    <x v="0"/>
  </r>
  <r>
    <s v="OVEREND"/>
    <s v="Brodie"/>
    <x v="98"/>
    <x v="2"/>
    <s v="RECURVE"/>
    <s v="M"/>
    <d v="2016-04-17T00:00:00"/>
    <m/>
    <x v="4"/>
    <x v="88"/>
    <n v="0"/>
    <x v="22"/>
    <x v="0"/>
  </r>
  <r>
    <s v="OVEREND"/>
    <s v="Brodie"/>
    <x v="98"/>
    <x v="2"/>
    <s v="RECURVE"/>
    <s v="M"/>
    <d v="2016-05-15T00:00:00"/>
    <m/>
    <x v="4"/>
    <x v="88"/>
    <n v="0"/>
    <x v="22"/>
    <x v="0"/>
  </r>
  <r>
    <s v="OVEREND"/>
    <s v="Brodie"/>
    <x v="98"/>
    <x v="2"/>
    <s v="RECURVE"/>
    <s v="M"/>
    <d v="2016-05-22T00:00:00"/>
    <m/>
    <x v="4"/>
    <x v="88"/>
    <n v="0"/>
    <x v="22"/>
    <x v="0"/>
  </r>
  <r>
    <s v="OVEREND"/>
    <s v="Brodie"/>
    <x v="98"/>
    <x v="2"/>
    <s v="RECURVE"/>
    <s v="M"/>
    <d v="2016-05-29T00:00:00"/>
    <m/>
    <x v="4"/>
    <x v="88"/>
    <n v="0"/>
    <x v="22"/>
    <x v="0"/>
  </r>
  <r>
    <s v="OVEREND"/>
    <s v="Brodie"/>
    <x v="98"/>
    <x v="2"/>
    <s v="RECURVE"/>
    <s v="M"/>
    <d v="2016-07-03T00:00:00"/>
    <m/>
    <x v="4"/>
    <x v="88"/>
    <n v="0"/>
    <x v="22"/>
    <x v="0"/>
  </r>
  <r>
    <s v="OVEREND"/>
    <s v="Brodie"/>
    <x v="98"/>
    <x v="2"/>
    <s v="RECURVE"/>
    <s v="M"/>
    <d v="2016-07-10T00:00:00"/>
    <m/>
    <x v="4"/>
    <x v="88"/>
    <n v="0"/>
    <x v="22"/>
    <x v="0"/>
  </r>
  <r>
    <s v="OVEREND"/>
    <s v="Brodie"/>
    <x v="98"/>
    <x v="2"/>
    <s v="RECURVE"/>
    <s v="M"/>
    <d v="2016-08-07T00:00:00"/>
    <m/>
    <x v="4"/>
    <x v="88"/>
    <n v="0"/>
    <x v="22"/>
    <x v="0"/>
  </r>
  <r>
    <s v="OVEREND"/>
    <s v="Brodie"/>
    <x v="98"/>
    <x v="2"/>
    <s v="RECURVE"/>
    <s v="M"/>
    <d v="2016-08-14T00:00:00"/>
    <m/>
    <x v="4"/>
    <x v="88"/>
    <n v="0"/>
    <x v="22"/>
    <x v="0"/>
  </r>
  <r>
    <s v="OVEREND"/>
    <s v="Brodie"/>
    <x v="98"/>
    <x v="2"/>
    <s v="RECURVE"/>
    <s v="M"/>
    <d v="2016-08-28T00:00:00"/>
    <m/>
    <x v="4"/>
    <x v="88"/>
    <n v="0"/>
    <x v="22"/>
    <x v="0"/>
  </r>
  <r>
    <s v="OVEREND"/>
    <s v="Brodie"/>
    <x v="98"/>
    <x v="2"/>
    <s v="RECURVE"/>
    <s v="M"/>
    <d v="2016-09-04T00:00:00"/>
    <m/>
    <x v="4"/>
    <x v="88"/>
    <n v="0"/>
    <x v="22"/>
    <x v="0"/>
  </r>
  <r>
    <s v="OVEREND"/>
    <s v="Brodie"/>
    <x v="98"/>
    <x v="2"/>
    <s v="RECURVE"/>
    <s v="M"/>
    <d v="2016-09-11T00:00:00"/>
    <m/>
    <x v="4"/>
    <x v="88"/>
    <n v="0"/>
    <x v="22"/>
    <x v="0"/>
  </r>
  <r>
    <s v="OVEREND"/>
    <s v="Brodie"/>
    <x v="98"/>
    <x v="2"/>
    <s v="RECURVE"/>
    <s v="M"/>
    <d v="2016-09-18T00:00:00"/>
    <m/>
    <x v="4"/>
    <x v="88"/>
    <n v="0"/>
    <x v="22"/>
    <x v="0"/>
  </r>
  <r>
    <s v="OVEREND"/>
    <s v="Brodie"/>
    <x v="98"/>
    <x v="2"/>
    <s v="RECURVE"/>
    <s v="M"/>
    <d v="2016-10-09T00:00:00"/>
    <m/>
    <x v="4"/>
    <x v="88"/>
    <n v="0"/>
    <x v="22"/>
    <x v="0"/>
  </r>
  <r>
    <s v="OVEREND"/>
    <s v="Brodie"/>
    <x v="98"/>
    <x v="2"/>
    <s v="RECURVE"/>
    <s v="M"/>
    <d v="2016-10-02T00:00:00"/>
    <m/>
    <x v="4"/>
    <x v="88"/>
    <n v="0"/>
    <x v="22"/>
    <x v="0"/>
  </r>
  <r>
    <s v="OVEREND"/>
    <s v="Brodie"/>
    <x v="98"/>
    <x v="2"/>
    <s v="RECURVE"/>
    <s v="M"/>
    <d v="2016-10-16T00:00:00"/>
    <m/>
    <x v="4"/>
    <x v="88"/>
    <n v="0"/>
    <x v="22"/>
    <x v="0"/>
  </r>
  <r>
    <s v="OVEREND"/>
    <s v="Brodie"/>
    <x v="98"/>
    <x v="2"/>
    <s v="RECURVE"/>
    <s v="M"/>
    <d v="2016-10-23T00:00:00"/>
    <m/>
    <x v="4"/>
    <x v="88"/>
    <n v="0"/>
    <x v="22"/>
    <x v="0"/>
  </r>
  <r>
    <s v="OVEREND"/>
    <s v="Brodie"/>
    <x v="98"/>
    <x v="2"/>
    <s v="RECURVE"/>
    <s v="M"/>
    <d v="2016-10-30T00:00:00"/>
    <m/>
    <x v="4"/>
    <x v="88"/>
    <n v="0"/>
    <x v="22"/>
    <x v="0"/>
  </r>
  <r>
    <s v="OVEREND"/>
    <s v="Keeley"/>
    <x v="99"/>
    <x v="2"/>
    <s v="RECURVE"/>
    <s v="F"/>
    <d v="2016-01-17T00:00:00"/>
    <n v="33"/>
    <x v="0"/>
    <x v="120"/>
    <n v="1.1379310344827587"/>
    <x v="0"/>
    <x v="0"/>
  </r>
  <r>
    <s v="OVEREND"/>
    <s v="Keeley"/>
    <x v="99"/>
    <x v="2"/>
    <s v="RECURVE"/>
    <s v="F"/>
    <d v="2016-05-22T00:00:00"/>
    <n v="46"/>
    <x v="1"/>
    <x v="121"/>
    <n v="3.9655172413793105"/>
    <x v="0"/>
    <x v="0"/>
  </r>
  <r>
    <s v="OVEREND"/>
    <s v="Keeley"/>
    <x v="99"/>
    <x v="2"/>
    <s v="RECURVE"/>
    <s v="F"/>
    <d v="2016-02-21T00:00:00"/>
    <n v="33"/>
    <x v="1"/>
    <x v="121"/>
    <n v="3.9655172413793105"/>
    <x v="1"/>
    <x v="0"/>
  </r>
  <r>
    <s v="OVEREND"/>
    <s v="Keeley"/>
    <x v="99"/>
    <x v="2"/>
    <s v="RECURVE"/>
    <s v="F"/>
    <d v="2016-03-13T00:00:00"/>
    <n v="16"/>
    <x v="1"/>
    <x v="121"/>
    <n v="3.9655172413793105"/>
    <x v="2"/>
    <x v="0"/>
  </r>
  <r>
    <s v="OVEREND"/>
    <s v="Keeley"/>
    <x v="99"/>
    <x v="2"/>
    <s v="RECURVE"/>
    <s v="F"/>
    <d v="2016-02-14T00:00:00"/>
    <n v="10"/>
    <x v="1"/>
    <x v="121"/>
    <n v="3.9655172413793105"/>
    <x v="3"/>
    <x v="0"/>
  </r>
  <r>
    <s v="OVEREND"/>
    <s v="Keeley"/>
    <x v="99"/>
    <x v="2"/>
    <s v="RECURVE"/>
    <s v="F"/>
    <d v="2016-02-28T00:00:00"/>
    <n v="10"/>
    <x v="1"/>
    <x v="121"/>
    <n v="3.9655172413793105"/>
    <x v="4"/>
    <x v="0"/>
  </r>
  <r>
    <s v="OVEREND"/>
    <s v="Keeley"/>
    <x v="99"/>
    <x v="2"/>
    <s v="RECURVE"/>
    <s v="F"/>
    <d v="2016-01-31T00:00:00"/>
    <m/>
    <x v="4"/>
    <x v="88"/>
    <n v="0"/>
    <x v="22"/>
    <x v="0"/>
  </r>
  <r>
    <s v="OVEREND"/>
    <s v="Keeley"/>
    <x v="99"/>
    <x v="2"/>
    <s v="RECURVE"/>
    <s v="F"/>
    <d v="2016-02-07T00:00:00"/>
    <m/>
    <x v="4"/>
    <x v="88"/>
    <n v="0"/>
    <x v="22"/>
    <x v="0"/>
  </r>
  <r>
    <s v="OVEREND"/>
    <s v="Keeley"/>
    <x v="99"/>
    <x v="2"/>
    <s v="RECURVE"/>
    <s v="F"/>
    <d v="2016-03-06T00:00:00"/>
    <m/>
    <x v="4"/>
    <x v="88"/>
    <n v="0"/>
    <x v="22"/>
    <x v="0"/>
  </r>
  <r>
    <s v="OVEREND"/>
    <s v="Keeley"/>
    <x v="99"/>
    <x v="2"/>
    <s v="RECURVE"/>
    <s v="F"/>
    <d v="2016-03-20T00:00:00"/>
    <m/>
    <x v="4"/>
    <x v="88"/>
    <n v="0"/>
    <x v="22"/>
    <x v="0"/>
  </r>
  <r>
    <s v="OVEREND"/>
    <s v="Keeley"/>
    <x v="99"/>
    <x v="2"/>
    <s v="RECURVE"/>
    <s v="F"/>
    <d v="2016-04-03T00:00:00"/>
    <m/>
    <x v="4"/>
    <x v="88"/>
    <n v="0"/>
    <x v="22"/>
    <x v="0"/>
  </r>
  <r>
    <s v="OVEREND"/>
    <s v="Keeley"/>
    <x v="99"/>
    <x v="2"/>
    <s v="RECURVE"/>
    <s v="F"/>
    <d v="2016-04-17T00:00:00"/>
    <m/>
    <x v="4"/>
    <x v="88"/>
    <n v="0"/>
    <x v="22"/>
    <x v="0"/>
  </r>
  <r>
    <s v="OVEREND"/>
    <s v="Keeley"/>
    <x v="99"/>
    <x v="2"/>
    <s v="RECURVE"/>
    <s v="F"/>
    <d v="2016-05-15T00:00:00"/>
    <m/>
    <x v="4"/>
    <x v="88"/>
    <n v="0"/>
    <x v="22"/>
    <x v="0"/>
  </r>
  <r>
    <s v="OVEREND"/>
    <s v="Keeley"/>
    <x v="99"/>
    <x v="2"/>
    <s v="RECURVE"/>
    <s v="F"/>
    <d v="2016-05-29T00:00:00"/>
    <m/>
    <x v="4"/>
    <x v="88"/>
    <n v="0"/>
    <x v="22"/>
    <x v="0"/>
  </r>
  <r>
    <s v="OVEREND"/>
    <s v="Keeley"/>
    <x v="99"/>
    <x v="2"/>
    <s v="RECURVE"/>
    <s v="F"/>
    <d v="2016-06-05T00:00:00"/>
    <m/>
    <x v="4"/>
    <x v="88"/>
    <n v="0"/>
    <x v="22"/>
    <x v="0"/>
  </r>
  <r>
    <s v="OVEREND"/>
    <s v="Keeley"/>
    <x v="99"/>
    <x v="2"/>
    <s v="RECURVE"/>
    <s v="F"/>
    <d v="2016-06-19T00:00:00"/>
    <m/>
    <x v="4"/>
    <x v="88"/>
    <n v="0"/>
    <x v="22"/>
    <x v="0"/>
  </r>
  <r>
    <s v="OVEREND"/>
    <s v="Keeley"/>
    <x v="99"/>
    <x v="2"/>
    <s v="RECURVE"/>
    <s v="F"/>
    <d v="2016-07-03T00:00:00"/>
    <m/>
    <x v="4"/>
    <x v="88"/>
    <n v="0"/>
    <x v="22"/>
    <x v="0"/>
  </r>
  <r>
    <s v="OVEREND"/>
    <s v="Keeley"/>
    <x v="99"/>
    <x v="2"/>
    <s v="RECURVE"/>
    <s v="F"/>
    <d v="2016-07-10T00:00:00"/>
    <m/>
    <x v="4"/>
    <x v="88"/>
    <n v="0"/>
    <x v="22"/>
    <x v="0"/>
  </r>
  <r>
    <s v="OVEREND"/>
    <s v="Keeley"/>
    <x v="99"/>
    <x v="2"/>
    <s v="RECURVE"/>
    <s v="F"/>
    <d v="2016-08-07T00:00:00"/>
    <m/>
    <x v="4"/>
    <x v="88"/>
    <n v="0"/>
    <x v="22"/>
    <x v="0"/>
  </r>
  <r>
    <s v="OVEREND"/>
    <s v="Keeley"/>
    <x v="99"/>
    <x v="2"/>
    <s v="RECURVE"/>
    <s v="F"/>
    <d v="2016-08-14T00:00:00"/>
    <m/>
    <x v="4"/>
    <x v="88"/>
    <n v="0"/>
    <x v="22"/>
    <x v="0"/>
  </r>
  <r>
    <s v="OVEREND"/>
    <s v="Keeley"/>
    <x v="99"/>
    <x v="2"/>
    <s v="RECURVE"/>
    <s v="F"/>
    <d v="2016-08-28T00:00:00"/>
    <m/>
    <x v="4"/>
    <x v="88"/>
    <n v="0"/>
    <x v="22"/>
    <x v="0"/>
  </r>
  <r>
    <s v="OVEREND"/>
    <s v="Keeley"/>
    <x v="99"/>
    <x v="2"/>
    <s v="RECURVE"/>
    <s v="F"/>
    <d v="2016-09-04T00:00:00"/>
    <m/>
    <x v="4"/>
    <x v="88"/>
    <n v="0"/>
    <x v="22"/>
    <x v="0"/>
  </r>
  <r>
    <s v="OVEREND"/>
    <s v="Keeley"/>
    <x v="99"/>
    <x v="2"/>
    <s v="RECURVE"/>
    <s v="F"/>
    <d v="2016-09-11T00:00:00"/>
    <m/>
    <x v="4"/>
    <x v="88"/>
    <n v="0"/>
    <x v="22"/>
    <x v="0"/>
  </r>
  <r>
    <s v="OVEREND"/>
    <s v="Keeley"/>
    <x v="99"/>
    <x v="2"/>
    <s v="RECURVE"/>
    <s v="F"/>
    <d v="2016-09-18T00:00:00"/>
    <m/>
    <x v="4"/>
    <x v="88"/>
    <n v="0"/>
    <x v="22"/>
    <x v="0"/>
  </r>
  <r>
    <s v="OVEREND"/>
    <s v="Keeley"/>
    <x v="99"/>
    <x v="2"/>
    <s v="RECURVE"/>
    <s v="F"/>
    <d v="2016-10-09T00:00:00"/>
    <m/>
    <x v="4"/>
    <x v="88"/>
    <n v="0"/>
    <x v="22"/>
    <x v="0"/>
  </r>
  <r>
    <s v="OVEREND"/>
    <s v="Keeley"/>
    <x v="99"/>
    <x v="2"/>
    <s v="RECURVE"/>
    <s v="F"/>
    <d v="2016-10-02T00:00:00"/>
    <m/>
    <x v="4"/>
    <x v="88"/>
    <n v="0"/>
    <x v="22"/>
    <x v="0"/>
  </r>
  <r>
    <s v="OVEREND"/>
    <s v="Keeley"/>
    <x v="99"/>
    <x v="2"/>
    <s v="RECURVE"/>
    <s v="F"/>
    <d v="2016-10-16T00:00:00"/>
    <m/>
    <x v="4"/>
    <x v="88"/>
    <n v="0"/>
    <x v="22"/>
    <x v="0"/>
  </r>
  <r>
    <s v="OVEREND"/>
    <s v="Keeley"/>
    <x v="99"/>
    <x v="2"/>
    <s v="RECURVE"/>
    <s v="F"/>
    <d v="2016-10-23T00:00:00"/>
    <m/>
    <x v="4"/>
    <x v="88"/>
    <n v="0"/>
    <x v="22"/>
    <x v="0"/>
  </r>
  <r>
    <s v="OVEREND"/>
    <s v="Keeley"/>
    <x v="99"/>
    <x v="2"/>
    <s v="RECURVE"/>
    <s v="F"/>
    <d v="2016-10-30T00:00:00"/>
    <m/>
    <x v="4"/>
    <x v="88"/>
    <n v="0"/>
    <x v="22"/>
    <x v="0"/>
  </r>
  <r>
    <s v="OVEREND"/>
    <s v="Megan"/>
    <x v="100"/>
    <x v="0"/>
    <s v="RECURVE"/>
    <s v="F"/>
    <d v="2016-01-17T00:00:00"/>
    <n v="37"/>
    <x v="0"/>
    <x v="122"/>
    <n v="1.2758620689655173"/>
    <x v="0"/>
    <x v="1"/>
  </r>
  <r>
    <s v="OVEREND"/>
    <s v="Megan"/>
    <x v="100"/>
    <x v="0"/>
    <s v="RECURVE"/>
    <s v="F"/>
    <d v="2016-05-22T00:00:00"/>
    <n v="108"/>
    <x v="1"/>
    <x v="123"/>
    <n v="33.241379310344826"/>
    <x v="0"/>
    <x v="1"/>
  </r>
  <r>
    <s v="OVEREND"/>
    <s v="Megan"/>
    <x v="100"/>
    <x v="0"/>
    <s v="RECURVE"/>
    <s v="F"/>
    <d v="2016-04-03T00:00:00"/>
    <n v="91"/>
    <x v="1"/>
    <x v="123"/>
    <n v="33.241379310344826"/>
    <x v="1"/>
    <x v="1"/>
  </r>
  <r>
    <s v="OVEREND"/>
    <s v="Megan"/>
    <x v="100"/>
    <x v="0"/>
    <s v="RECURVE"/>
    <s v="F"/>
    <d v="2016-06-05T00:00:00"/>
    <n v="89"/>
    <x v="1"/>
    <x v="123"/>
    <n v="33.241379310344826"/>
    <x v="2"/>
    <x v="1"/>
  </r>
  <r>
    <s v="OVEREND"/>
    <s v="Megan"/>
    <x v="100"/>
    <x v="0"/>
    <s v="RECURVE"/>
    <s v="F"/>
    <d v="2016-03-06T00:00:00"/>
    <n v="87"/>
    <x v="1"/>
    <x v="123"/>
    <n v="33.241379310344826"/>
    <x v="3"/>
    <x v="1"/>
  </r>
  <r>
    <s v="OVEREND"/>
    <s v="Megan"/>
    <x v="100"/>
    <x v="0"/>
    <s v="RECURVE"/>
    <s v="F"/>
    <d v="2016-04-17T00:00:00"/>
    <n v="69"/>
    <x v="1"/>
    <x v="123"/>
    <n v="33.241379310344826"/>
    <x v="4"/>
    <x v="1"/>
  </r>
  <r>
    <s v="OVEREND"/>
    <s v="Megan"/>
    <x v="100"/>
    <x v="0"/>
    <s v="RECURVE"/>
    <s v="F"/>
    <d v="2016-05-15T00:00:00"/>
    <n v="69"/>
    <x v="1"/>
    <x v="123"/>
    <n v="33.241379310344826"/>
    <x v="5"/>
    <x v="1"/>
  </r>
  <r>
    <s v="OVEREND"/>
    <s v="Megan"/>
    <x v="100"/>
    <x v="0"/>
    <s v="RECURVE"/>
    <s v="F"/>
    <d v="2016-09-18T00:00:00"/>
    <n v="69"/>
    <x v="1"/>
    <x v="123"/>
    <n v="33.241379310344826"/>
    <x v="6"/>
    <x v="1"/>
  </r>
  <r>
    <s v="OVEREND"/>
    <s v="Megan"/>
    <x v="100"/>
    <x v="0"/>
    <s v="RECURVE"/>
    <s v="F"/>
    <d v="2016-03-13T00:00:00"/>
    <n v="63"/>
    <x v="1"/>
    <x v="123"/>
    <n v="33.241379310344826"/>
    <x v="7"/>
    <x v="1"/>
  </r>
  <r>
    <s v="OVEREND"/>
    <s v="Megan"/>
    <x v="100"/>
    <x v="0"/>
    <s v="RECURVE"/>
    <s v="F"/>
    <d v="2016-02-21T00:00:00"/>
    <n v="58"/>
    <x v="1"/>
    <x v="123"/>
    <n v="33.241379310344826"/>
    <x v="8"/>
    <x v="1"/>
  </r>
  <r>
    <s v="OVEREND"/>
    <s v="Megan"/>
    <x v="100"/>
    <x v="0"/>
    <s v="RECURVE"/>
    <s v="F"/>
    <d v="2016-02-14T00:00:00"/>
    <n v="57"/>
    <x v="1"/>
    <x v="123"/>
    <n v="33.241379310344826"/>
    <x v="9"/>
    <x v="1"/>
  </r>
  <r>
    <s v="OVEREND"/>
    <s v="Megan"/>
    <x v="100"/>
    <x v="0"/>
    <s v="RECURVE"/>
    <s v="F"/>
    <d v="2016-05-29T00:00:00"/>
    <n v="53"/>
    <x v="1"/>
    <x v="123"/>
    <n v="33.241379310344826"/>
    <x v="10"/>
    <x v="1"/>
  </r>
  <r>
    <s v="OVEREND"/>
    <s v="Megan"/>
    <x v="100"/>
    <x v="0"/>
    <s v="RECURVE"/>
    <s v="F"/>
    <d v="2016-03-20T00:00:00"/>
    <n v="51"/>
    <x v="1"/>
    <x v="123"/>
    <n v="33.241379310344826"/>
    <x v="11"/>
    <x v="1"/>
  </r>
  <r>
    <s v="OVEREND"/>
    <s v="Megan"/>
    <x v="100"/>
    <x v="0"/>
    <s v="RECURVE"/>
    <s v="F"/>
    <d v="2016-07-03T00:00:00"/>
    <n v="51"/>
    <x v="1"/>
    <x v="123"/>
    <n v="33.241379310344826"/>
    <x v="12"/>
    <x v="1"/>
  </r>
  <r>
    <s v="OVEREND"/>
    <s v="Megan"/>
    <x v="100"/>
    <x v="0"/>
    <s v="RECURVE"/>
    <s v="F"/>
    <d v="2016-02-28T00:00:00"/>
    <n v="49"/>
    <x v="1"/>
    <x v="123"/>
    <n v="33.241379310344826"/>
    <x v="13"/>
    <x v="1"/>
  </r>
  <r>
    <s v="OVEREND"/>
    <s v="Megan"/>
    <x v="100"/>
    <x v="0"/>
    <s v="RECURVE"/>
    <s v="F"/>
    <d v="2016-01-31T00:00:00"/>
    <m/>
    <x v="4"/>
    <x v="88"/>
    <n v="0"/>
    <x v="22"/>
    <x v="1"/>
  </r>
  <r>
    <s v="OVEREND"/>
    <s v="Megan"/>
    <x v="100"/>
    <x v="0"/>
    <s v="RECURVE"/>
    <s v="F"/>
    <d v="2016-02-07T00:00:00"/>
    <m/>
    <x v="4"/>
    <x v="88"/>
    <n v="0"/>
    <x v="22"/>
    <x v="1"/>
  </r>
  <r>
    <s v="OVEREND"/>
    <s v="Megan"/>
    <x v="100"/>
    <x v="0"/>
    <s v="RECURVE"/>
    <s v="F"/>
    <d v="2016-06-19T00:00:00"/>
    <m/>
    <x v="4"/>
    <x v="88"/>
    <n v="0"/>
    <x v="22"/>
    <x v="1"/>
  </r>
  <r>
    <s v="OVEREND"/>
    <s v="Megan"/>
    <x v="100"/>
    <x v="0"/>
    <s v="RECURVE"/>
    <s v="F"/>
    <d v="2016-07-10T00:00:00"/>
    <m/>
    <x v="4"/>
    <x v="88"/>
    <n v="0"/>
    <x v="22"/>
    <x v="1"/>
  </r>
  <r>
    <s v="OVEREND"/>
    <s v="Megan"/>
    <x v="100"/>
    <x v="0"/>
    <s v="RECURVE"/>
    <s v="F"/>
    <d v="2016-08-07T00:00:00"/>
    <m/>
    <x v="4"/>
    <x v="88"/>
    <n v="0"/>
    <x v="22"/>
    <x v="1"/>
  </r>
  <r>
    <s v="OVEREND"/>
    <s v="Megan"/>
    <x v="100"/>
    <x v="0"/>
    <s v="RECURVE"/>
    <s v="F"/>
    <d v="2016-08-14T00:00:00"/>
    <m/>
    <x v="4"/>
    <x v="88"/>
    <n v="0"/>
    <x v="22"/>
    <x v="1"/>
  </r>
  <r>
    <s v="OVEREND"/>
    <s v="Megan"/>
    <x v="100"/>
    <x v="0"/>
    <s v="RECURVE"/>
    <s v="F"/>
    <d v="2016-08-28T00:00:00"/>
    <m/>
    <x v="4"/>
    <x v="88"/>
    <n v="0"/>
    <x v="22"/>
    <x v="1"/>
  </r>
  <r>
    <s v="OVEREND"/>
    <s v="Megan"/>
    <x v="100"/>
    <x v="0"/>
    <s v="RECURVE"/>
    <s v="F"/>
    <d v="2016-09-04T00:00:00"/>
    <m/>
    <x v="4"/>
    <x v="88"/>
    <n v="0"/>
    <x v="22"/>
    <x v="1"/>
  </r>
  <r>
    <s v="OVEREND"/>
    <s v="Megan"/>
    <x v="100"/>
    <x v="0"/>
    <s v="RECURVE"/>
    <s v="F"/>
    <d v="2016-09-11T00:00:00"/>
    <m/>
    <x v="4"/>
    <x v="88"/>
    <n v="0"/>
    <x v="22"/>
    <x v="1"/>
  </r>
  <r>
    <s v="OVEREND"/>
    <s v="Megan"/>
    <x v="100"/>
    <x v="0"/>
    <s v="RECURVE"/>
    <s v="F"/>
    <d v="2016-10-09T00:00:00"/>
    <m/>
    <x v="4"/>
    <x v="88"/>
    <n v="0"/>
    <x v="22"/>
    <x v="1"/>
  </r>
  <r>
    <s v="OVEREND"/>
    <s v="Megan"/>
    <x v="100"/>
    <x v="0"/>
    <s v="RECURVE"/>
    <s v="F"/>
    <d v="2016-10-02T00:00:00"/>
    <m/>
    <x v="4"/>
    <x v="88"/>
    <n v="0"/>
    <x v="22"/>
    <x v="1"/>
  </r>
  <r>
    <s v="OVEREND"/>
    <s v="Megan"/>
    <x v="100"/>
    <x v="0"/>
    <s v="RECURVE"/>
    <s v="F"/>
    <d v="2016-10-16T00:00:00"/>
    <m/>
    <x v="4"/>
    <x v="88"/>
    <n v="0"/>
    <x v="22"/>
    <x v="1"/>
  </r>
  <r>
    <s v="OVEREND"/>
    <s v="Megan"/>
    <x v="100"/>
    <x v="0"/>
    <s v="RECURVE"/>
    <s v="F"/>
    <d v="2016-10-23T00:00:00"/>
    <m/>
    <x v="4"/>
    <x v="88"/>
    <n v="0"/>
    <x v="22"/>
    <x v="1"/>
  </r>
  <r>
    <s v="OVEREND"/>
    <s v="Megan"/>
    <x v="100"/>
    <x v="0"/>
    <s v="RECURVE"/>
    <s v="F"/>
    <d v="2016-10-30T00:00:00"/>
    <m/>
    <x v="4"/>
    <x v="88"/>
    <n v="0"/>
    <x v="22"/>
    <x v="1"/>
  </r>
  <r>
    <s v="OVEREND"/>
    <s v="Shae"/>
    <x v="101"/>
    <x v="2"/>
    <s v="RECURVE"/>
    <s v="F"/>
    <d v="2016-01-17T00:00:00"/>
    <n v="28"/>
    <x v="0"/>
    <x v="10"/>
    <n v="0.96551724137931039"/>
    <x v="0"/>
    <x v="0"/>
  </r>
  <r>
    <s v="OVEREND"/>
    <s v="Shae"/>
    <x v="101"/>
    <x v="2"/>
    <s v="RECURVE"/>
    <s v="F"/>
    <d v="2016-05-22T00:00:00"/>
    <n v="61"/>
    <x v="1"/>
    <x v="64"/>
    <n v="2.103448275862069"/>
    <x v="0"/>
    <x v="0"/>
  </r>
  <r>
    <s v="OVEREND"/>
    <s v="Shae"/>
    <x v="101"/>
    <x v="2"/>
    <s v="RECURVE"/>
    <s v="F"/>
    <d v="2016-01-31T00:00:00"/>
    <m/>
    <x v="4"/>
    <x v="88"/>
    <n v="0"/>
    <x v="22"/>
    <x v="0"/>
  </r>
  <r>
    <s v="OVEREND"/>
    <s v="Shae"/>
    <x v="101"/>
    <x v="2"/>
    <s v="RECURVE"/>
    <s v="F"/>
    <d v="2016-02-07T00:00:00"/>
    <m/>
    <x v="4"/>
    <x v="88"/>
    <n v="0"/>
    <x v="22"/>
    <x v="0"/>
  </r>
  <r>
    <s v="OVEREND"/>
    <s v="Shae"/>
    <x v="101"/>
    <x v="2"/>
    <s v="RECURVE"/>
    <s v="F"/>
    <d v="2016-02-14T00:00:00"/>
    <m/>
    <x v="4"/>
    <x v="88"/>
    <n v="0"/>
    <x v="22"/>
    <x v="0"/>
  </r>
  <r>
    <s v="OVEREND"/>
    <s v="Shae"/>
    <x v="101"/>
    <x v="2"/>
    <s v="RECURVE"/>
    <s v="F"/>
    <d v="2016-02-21T00:00:00"/>
    <m/>
    <x v="4"/>
    <x v="88"/>
    <n v="0"/>
    <x v="22"/>
    <x v="0"/>
  </r>
  <r>
    <s v="OVEREND"/>
    <s v="Shae"/>
    <x v="101"/>
    <x v="2"/>
    <s v="RECURVE"/>
    <s v="F"/>
    <d v="2016-02-28T00:00:00"/>
    <m/>
    <x v="4"/>
    <x v="88"/>
    <n v="0"/>
    <x v="22"/>
    <x v="0"/>
  </r>
  <r>
    <s v="OVEREND"/>
    <s v="Shae"/>
    <x v="101"/>
    <x v="2"/>
    <s v="RECURVE"/>
    <s v="F"/>
    <d v="2016-03-06T00:00:00"/>
    <m/>
    <x v="4"/>
    <x v="88"/>
    <n v="0"/>
    <x v="22"/>
    <x v="0"/>
  </r>
  <r>
    <s v="OVEREND"/>
    <s v="Shae"/>
    <x v="101"/>
    <x v="2"/>
    <s v="RECURVE"/>
    <s v="F"/>
    <d v="2016-03-13T00:00:00"/>
    <m/>
    <x v="4"/>
    <x v="88"/>
    <n v="0"/>
    <x v="22"/>
    <x v="0"/>
  </r>
  <r>
    <s v="OVEREND"/>
    <s v="Shae"/>
    <x v="101"/>
    <x v="2"/>
    <s v="RECURVE"/>
    <s v="F"/>
    <d v="2016-03-20T00:00:00"/>
    <m/>
    <x v="4"/>
    <x v="88"/>
    <n v="0"/>
    <x v="22"/>
    <x v="0"/>
  </r>
  <r>
    <s v="OVEREND"/>
    <s v="Shae"/>
    <x v="101"/>
    <x v="2"/>
    <s v="RECURVE"/>
    <s v="F"/>
    <d v="2016-04-03T00:00:00"/>
    <m/>
    <x v="4"/>
    <x v="88"/>
    <n v="0"/>
    <x v="22"/>
    <x v="0"/>
  </r>
  <r>
    <s v="OVEREND"/>
    <s v="Shae"/>
    <x v="101"/>
    <x v="2"/>
    <s v="RECURVE"/>
    <s v="F"/>
    <d v="2016-04-17T00:00:00"/>
    <m/>
    <x v="4"/>
    <x v="88"/>
    <n v="0"/>
    <x v="22"/>
    <x v="0"/>
  </r>
  <r>
    <s v="OVEREND"/>
    <s v="Shae"/>
    <x v="101"/>
    <x v="2"/>
    <s v="RECURVE"/>
    <s v="F"/>
    <d v="2016-05-15T00:00:00"/>
    <m/>
    <x v="4"/>
    <x v="88"/>
    <n v="0"/>
    <x v="22"/>
    <x v="0"/>
  </r>
  <r>
    <s v="OVEREND"/>
    <s v="Shae"/>
    <x v="101"/>
    <x v="2"/>
    <s v="RECURVE"/>
    <s v="F"/>
    <d v="2016-05-29T00:00:00"/>
    <m/>
    <x v="4"/>
    <x v="88"/>
    <n v="0"/>
    <x v="22"/>
    <x v="0"/>
  </r>
  <r>
    <s v="OVEREND"/>
    <s v="Shae"/>
    <x v="101"/>
    <x v="2"/>
    <s v="RECURVE"/>
    <s v="F"/>
    <d v="2016-06-05T00:00:00"/>
    <m/>
    <x v="4"/>
    <x v="88"/>
    <n v="0"/>
    <x v="22"/>
    <x v="0"/>
  </r>
  <r>
    <s v="OVEREND"/>
    <s v="Shae"/>
    <x v="101"/>
    <x v="2"/>
    <s v="RECURVE"/>
    <s v="F"/>
    <d v="2016-06-19T00:00:00"/>
    <m/>
    <x v="4"/>
    <x v="88"/>
    <n v="0"/>
    <x v="22"/>
    <x v="0"/>
  </r>
  <r>
    <s v="OVEREND"/>
    <s v="Shae"/>
    <x v="101"/>
    <x v="2"/>
    <s v="RECURVE"/>
    <s v="F"/>
    <d v="2016-07-03T00:00:00"/>
    <m/>
    <x v="4"/>
    <x v="88"/>
    <n v="0"/>
    <x v="22"/>
    <x v="0"/>
  </r>
  <r>
    <s v="OVEREND"/>
    <s v="Shae"/>
    <x v="101"/>
    <x v="2"/>
    <s v="RECURVE"/>
    <s v="F"/>
    <d v="2016-07-10T00:00:00"/>
    <m/>
    <x v="4"/>
    <x v="88"/>
    <n v="0"/>
    <x v="22"/>
    <x v="0"/>
  </r>
  <r>
    <s v="OVEREND"/>
    <s v="Shae"/>
    <x v="101"/>
    <x v="2"/>
    <s v="RECURVE"/>
    <s v="F"/>
    <d v="2016-08-07T00:00:00"/>
    <m/>
    <x v="4"/>
    <x v="88"/>
    <n v="0"/>
    <x v="22"/>
    <x v="0"/>
  </r>
  <r>
    <s v="OVEREND"/>
    <s v="Shae"/>
    <x v="101"/>
    <x v="2"/>
    <s v="RECURVE"/>
    <s v="F"/>
    <d v="2016-08-14T00:00:00"/>
    <m/>
    <x v="4"/>
    <x v="88"/>
    <n v="0"/>
    <x v="22"/>
    <x v="0"/>
  </r>
  <r>
    <s v="OVEREND"/>
    <s v="Shae"/>
    <x v="101"/>
    <x v="2"/>
    <s v="RECURVE"/>
    <s v="F"/>
    <d v="2016-08-28T00:00:00"/>
    <m/>
    <x v="4"/>
    <x v="88"/>
    <n v="0"/>
    <x v="22"/>
    <x v="0"/>
  </r>
  <r>
    <s v="OVEREND"/>
    <s v="Shae"/>
    <x v="101"/>
    <x v="2"/>
    <s v="RECURVE"/>
    <s v="F"/>
    <d v="2016-09-04T00:00:00"/>
    <m/>
    <x v="4"/>
    <x v="88"/>
    <n v="0"/>
    <x v="22"/>
    <x v="0"/>
  </r>
  <r>
    <s v="OVEREND"/>
    <s v="Shae"/>
    <x v="101"/>
    <x v="2"/>
    <s v="RECURVE"/>
    <s v="F"/>
    <d v="2016-09-11T00:00:00"/>
    <m/>
    <x v="4"/>
    <x v="88"/>
    <n v="0"/>
    <x v="22"/>
    <x v="0"/>
  </r>
  <r>
    <s v="OVEREND"/>
    <s v="Shae"/>
    <x v="101"/>
    <x v="2"/>
    <s v="RECURVE"/>
    <s v="F"/>
    <d v="2016-09-18T00:00:00"/>
    <m/>
    <x v="4"/>
    <x v="88"/>
    <n v="0"/>
    <x v="22"/>
    <x v="0"/>
  </r>
  <r>
    <s v="OVEREND"/>
    <s v="Shae"/>
    <x v="101"/>
    <x v="2"/>
    <s v="RECURVE"/>
    <s v="F"/>
    <d v="2016-10-09T00:00:00"/>
    <m/>
    <x v="4"/>
    <x v="88"/>
    <n v="0"/>
    <x v="22"/>
    <x v="0"/>
  </r>
  <r>
    <s v="OVEREND"/>
    <s v="Shae"/>
    <x v="101"/>
    <x v="2"/>
    <s v="RECURVE"/>
    <s v="F"/>
    <d v="2016-10-02T00:00:00"/>
    <m/>
    <x v="4"/>
    <x v="88"/>
    <n v="0"/>
    <x v="22"/>
    <x v="0"/>
  </r>
  <r>
    <s v="OVEREND"/>
    <s v="Shae"/>
    <x v="101"/>
    <x v="2"/>
    <s v="RECURVE"/>
    <s v="F"/>
    <d v="2016-10-16T00:00:00"/>
    <m/>
    <x v="4"/>
    <x v="88"/>
    <n v="0"/>
    <x v="22"/>
    <x v="0"/>
  </r>
  <r>
    <s v="OVEREND"/>
    <s v="Shae"/>
    <x v="101"/>
    <x v="2"/>
    <s v="RECURVE"/>
    <s v="F"/>
    <d v="2016-10-23T00:00:00"/>
    <m/>
    <x v="4"/>
    <x v="88"/>
    <n v="0"/>
    <x v="22"/>
    <x v="0"/>
  </r>
  <r>
    <s v="OVEREND"/>
    <s v="Shae"/>
    <x v="101"/>
    <x v="2"/>
    <s v="RECURVE"/>
    <s v="F"/>
    <d v="2016-10-30T00:00:00"/>
    <m/>
    <x v="4"/>
    <x v="88"/>
    <n v="0"/>
    <x v="22"/>
    <x v="0"/>
  </r>
  <r>
    <s v="OVEREND"/>
    <s v="Shonna"/>
    <x v="102"/>
    <x v="1"/>
    <s v="RECURVE"/>
    <s v="F"/>
    <d v="2016-01-17T00:00:00"/>
    <n v="31"/>
    <x v="0"/>
    <x v="124"/>
    <n v="1.0689655172413792"/>
    <x v="0"/>
    <x v="1"/>
  </r>
  <r>
    <s v="OVEREND"/>
    <s v="Shonna"/>
    <x v="102"/>
    <x v="1"/>
    <s v="RECURVE"/>
    <s v="F"/>
    <d v="2016-05-22T00:00:00"/>
    <n v="58"/>
    <x v="1"/>
    <x v="125"/>
    <n v="13.586206896551724"/>
    <x v="0"/>
    <x v="1"/>
  </r>
  <r>
    <s v="OVEREND"/>
    <s v="Shonna"/>
    <x v="102"/>
    <x v="1"/>
    <s v="RECURVE"/>
    <s v="F"/>
    <d v="2016-04-17T00:00:00"/>
    <n v="53"/>
    <x v="1"/>
    <x v="125"/>
    <n v="13.586206896551724"/>
    <x v="1"/>
    <x v="1"/>
  </r>
  <r>
    <s v="OVEREND"/>
    <s v="Shonna"/>
    <x v="102"/>
    <x v="1"/>
    <s v="RECURVE"/>
    <s v="F"/>
    <d v="2016-06-05T00:00:00"/>
    <n v="45"/>
    <x v="1"/>
    <x v="125"/>
    <n v="13.586206896551724"/>
    <x v="2"/>
    <x v="1"/>
  </r>
  <r>
    <s v="OVEREND"/>
    <s v="Shonna"/>
    <x v="102"/>
    <x v="1"/>
    <s v="RECURVE"/>
    <s v="F"/>
    <d v="2016-09-18T00:00:00"/>
    <n v="39"/>
    <x v="1"/>
    <x v="125"/>
    <n v="13.586206896551724"/>
    <x v="3"/>
    <x v="1"/>
  </r>
  <r>
    <s v="OVEREND"/>
    <s v="Shonna"/>
    <x v="102"/>
    <x v="1"/>
    <s v="RECURVE"/>
    <s v="F"/>
    <d v="2016-02-14T00:00:00"/>
    <n v="36"/>
    <x v="1"/>
    <x v="125"/>
    <n v="13.586206896551724"/>
    <x v="4"/>
    <x v="1"/>
  </r>
  <r>
    <s v="OVEREND"/>
    <s v="Shonna"/>
    <x v="102"/>
    <x v="1"/>
    <s v="RECURVE"/>
    <s v="F"/>
    <d v="2016-02-28T00:00:00"/>
    <n v="36"/>
    <x v="1"/>
    <x v="125"/>
    <n v="13.586206896551724"/>
    <x v="5"/>
    <x v="1"/>
  </r>
  <r>
    <s v="OVEREND"/>
    <s v="Shonna"/>
    <x v="102"/>
    <x v="1"/>
    <s v="RECURVE"/>
    <s v="F"/>
    <d v="2016-02-21T00:00:00"/>
    <n v="35"/>
    <x v="1"/>
    <x v="125"/>
    <n v="13.586206896551724"/>
    <x v="6"/>
    <x v="1"/>
  </r>
  <r>
    <s v="OVEREND"/>
    <s v="Shonna"/>
    <x v="102"/>
    <x v="1"/>
    <s v="RECURVE"/>
    <s v="F"/>
    <d v="2016-04-03T00:00:00"/>
    <n v="30"/>
    <x v="1"/>
    <x v="125"/>
    <n v="13.586206896551724"/>
    <x v="7"/>
    <x v="1"/>
  </r>
  <r>
    <s v="OVEREND"/>
    <s v="Shonna"/>
    <x v="102"/>
    <x v="1"/>
    <s v="RECURVE"/>
    <s v="F"/>
    <d v="2016-05-15T00:00:00"/>
    <n v="26"/>
    <x v="1"/>
    <x v="125"/>
    <n v="13.586206896551724"/>
    <x v="8"/>
    <x v="1"/>
  </r>
  <r>
    <s v="OVEREND"/>
    <s v="Shonna"/>
    <x v="102"/>
    <x v="1"/>
    <s v="RECURVE"/>
    <s v="F"/>
    <d v="2016-03-20T00:00:00"/>
    <n v="23"/>
    <x v="1"/>
    <x v="125"/>
    <n v="13.586206896551724"/>
    <x v="9"/>
    <x v="1"/>
  </r>
  <r>
    <s v="OVEREND"/>
    <s v="Shonna"/>
    <x v="102"/>
    <x v="1"/>
    <s v="RECURVE"/>
    <s v="F"/>
    <d v="2016-03-13T00:00:00"/>
    <n v="13"/>
    <x v="1"/>
    <x v="125"/>
    <n v="13.586206896551724"/>
    <x v="10"/>
    <x v="1"/>
  </r>
  <r>
    <s v="OVEREND"/>
    <s v="Shonna"/>
    <x v="102"/>
    <x v="1"/>
    <s v="RECURVE"/>
    <s v="F"/>
    <d v="2016-01-31T00:00:00"/>
    <m/>
    <x v="4"/>
    <x v="88"/>
    <n v="0"/>
    <x v="22"/>
    <x v="1"/>
  </r>
  <r>
    <s v="OVEREND"/>
    <s v="Shonna"/>
    <x v="102"/>
    <x v="1"/>
    <s v="RECURVE"/>
    <s v="F"/>
    <d v="2016-02-07T00:00:00"/>
    <m/>
    <x v="4"/>
    <x v="88"/>
    <n v="0"/>
    <x v="22"/>
    <x v="1"/>
  </r>
  <r>
    <s v="OVEREND"/>
    <s v="Shonna"/>
    <x v="102"/>
    <x v="1"/>
    <s v="RECURVE"/>
    <s v="F"/>
    <d v="2016-03-06T00:00:00"/>
    <m/>
    <x v="4"/>
    <x v="88"/>
    <n v="0"/>
    <x v="22"/>
    <x v="1"/>
  </r>
  <r>
    <s v="OVEREND"/>
    <s v="Shonna"/>
    <x v="102"/>
    <x v="1"/>
    <s v="RECURVE"/>
    <s v="F"/>
    <d v="2016-05-29T00:00:00"/>
    <m/>
    <x v="4"/>
    <x v="88"/>
    <n v="0"/>
    <x v="22"/>
    <x v="1"/>
  </r>
  <r>
    <s v="OVEREND"/>
    <s v="Shonna"/>
    <x v="102"/>
    <x v="1"/>
    <s v="RECURVE"/>
    <s v="F"/>
    <d v="2016-06-19T00:00:00"/>
    <m/>
    <x v="4"/>
    <x v="88"/>
    <n v="0"/>
    <x v="22"/>
    <x v="1"/>
  </r>
  <r>
    <s v="OVEREND"/>
    <s v="Shonna"/>
    <x v="102"/>
    <x v="1"/>
    <s v="RECURVE"/>
    <s v="F"/>
    <d v="2016-07-03T00:00:00"/>
    <m/>
    <x v="4"/>
    <x v="88"/>
    <n v="0"/>
    <x v="22"/>
    <x v="1"/>
  </r>
  <r>
    <s v="OVEREND"/>
    <s v="Shonna"/>
    <x v="102"/>
    <x v="1"/>
    <s v="RECURVE"/>
    <s v="F"/>
    <d v="2016-07-10T00:00:00"/>
    <m/>
    <x v="4"/>
    <x v="88"/>
    <n v="0"/>
    <x v="22"/>
    <x v="1"/>
  </r>
  <r>
    <s v="OVEREND"/>
    <s v="Shonna"/>
    <x v="102"/>
    <x v="1"/>
    <s v="RECURVE"/>
    <s v="F"/>
    <d v="2016-08-07T00:00:00"/>
    <m/>
    <x v="4"/>
    <x v="88"/>
    <n v="0"/>
    <x v="22"/>
    <x v="1"/>
  </r>
  <r>
    <s v="OVEREND"/>
    <s v="Shonna"/>
    <x v="102"/>
    <x v="1"/>
    <s v="RECURVE"/>
    <s v="F"/>
    <d v="2016-08-14T00:00:00"/>
    <m/>
    <x v="4"/>
    <x v="88"/>
    <n v="0"/>
    <x v="22"/>
    <x v="1"/>
  </r>
  <r>
    <s v="OVEREND"/>
    <s v="Shonna"/>
    <x v="102"/>
    <x v="1"/>
    <s v="RECURVE"/>
    <s v="F"/>
    <d v="2016-08-28T00:00:00"/>
    <m/>
    <x v="4"/>
    <x v="88"/>
    <n v="0"/>
    <x v="22"/>
    <x v="1"/>
  </r>
  <r>
    <s v="OVEREND"/>
    <s v="Shonna"/>
    <x v="102"/>
    <x v="1"/>
    <s v="RECURVE"/>
    <s v="F"/>
    <d v="2016-09-04T00:00:00"/>
    <m/>
    <x v="4"/>
    <x v="88"/>
    <n v="0"/>
    <x v="22"/>
    <x v="1"/>
  </r>
  <r>
    <s v="OVEREND"/>
    <s v="Shonna"/>
    <x v="102"/>
    <x v="1"/>
    <s v="RECURVE"/>
    <s v="F"/>
    <d v="2016-09-11T00:00:00"/>
    <m/>
    <x v="4"/>
    <x v="88"/>
    <n v="0"/>
    <x v="22"/>
    <x v="1"/>
  </r>
  <r>
    <s v="OVEREND"/>
    <s v="Shonna"/>
    <x v="102"/>
    <x v="1"/>
    <s v="RECURVE"/>
    <s v="F"/>
    <d v="2016-10-09T00:00:00"/>
    <m/>
    <x v="4"/>
    <x v="88"/>
    <n v="0"/>
    <x v="22"/>
    <x v="1"/>
  </r>
  <r>
    <s v="OVEREND"/>
    <s v="Shonna"/>
    <x v="102"/>
    <x v="1"/>
    <s v="RECURVE"/>
    <s v="F"/>
    <d v="2016-10-02T00:00:00"/>
    <m/>
    <x v="4"/>
    <x v="88"/>
    <n v="0"/>
    <x v="22"/>
    <x v="1"/>
  </r>
  <r>
    <s v="OVEREND"/>
    <s v="Shonna"/>
    <x v="102"/>
    <x v="1"/>
    <s v="RECURVE"/>
    <s v="F"/>
    <d v="2016-10-16T00:00:00"/>
    <m/>
    <x v="4"/>
    <x v="88"/>
    <n v="0"/>
    <x v="22"/>
    <x v="1"/>
  </r>
  <r>
    <s v="OVEREND"/>
    <s v="Shonna"/>
    <x v="102"/>
    <x v="1"/>
    <s v="RECURVE"/>
    <s v="F"/>
    <d v="2016-10-23T00:00:00"/>
    <m/>
    <x v="4"/>
    <x v="88"/>
    <n v="0"/>
    <x v="22"/>
    <x v="1"/>
  </r>
  <r>
    <s v="OVEREND"/>
    <s v="Shonna"/>
    <x v="102"/>
    <x v="1"/>
    <s v="RECURVE"/>
    <s v="F"/>
    <d v="2016-10-30T00:00:00"/>
    <m/>
    <x v="4"/>
    <x v="88"/>
    <n v="0"/>
    <x v="22"/>
    <x v="1"/>
  </r>
  <r>
    <s v="OWEN"/>
    <s v="Graeme"/>
    <x v="103"/>
    <x v="0"/>
    <s v="RECURVE"/>
    <s v="M"/>
    <d v="2016-09-18T00:00:00"/>
    <n v="81"/>
    <x v="3"/>
    <x v="74"/>
    <n v="2.7931034482758621"/>
    <x v="0"/>
    <x v="1"/>
  </r>
  <r>
    <s v="OWEN"/>
    <s v="Graeme"/>
    <x v="103"/>
    <x v="0"/>
    <s v="RECURVE"/>
    <s v="M"/>
    <d v="2016-10-16T00:00:00"/>
    <n v="109"/>
    <x v="1"/>
    <x v="126"/>
    <n v="19.03448275862069"/>
    <x v="0"/>
    <x v="1"/>
  </r>
  <r>
    <s v="OWEN"/>
    <s v="Graeme"/>
    <x v="103"/>
    <x v="0"/>
    <s v="RECURVE"/>
    <s v="M"/>
    <d v="2016-10-23T00:00:00"/>
    <n v="98"/>
    <x v="1"/>
    <x v="126"/>
    <n v="19.03448275862069"/>
    <x v="1"/>
    <x v="1"/>
  </r>
  <r>
    <s v="OWEN"/>
    <s v="Graeme"/>
    <x v="103"/>
    <x v="0"/>
    <s v="RECURVE"/>
    <s v="M"/>
    <d v="2016-10-30T00:00:00"/>
    <n v="63"/>
    <x v="1"/>
    <x v="126"/>
    <n v="19.03448275862069"/>
    <x v="2"/>
    <x v="1"/>
  </r>
  <r>
    <s v="OWEN"/>
    <s v="Graeme"/>
    <x v="103"/>
    <x v="0"/>
    <s v="RECURVE"/>
    <s v="M"/>
    <d v="2016-07-10T00:00:00"/>
    <n v="56"/>
    <x v="1"/>
    <x v="126"/>
    <n v="19.03448275862069"/>
    <x v="3"/>
    <x v="1"/>
  </r>
  <r>
    <s v="OWEN"/>
    <s v="Graeme"/>
    <x v="103"/>
    <x v="0"/>
    <s v="RECURVE"/>
    <s v="M"/>
    <d v="2016-08-28T00:00:00"/>
    <n v="50"/>
    <x v="1"/>
    <x v="126"/>
    <n v="19.03448275862069"/>
    <x v="4"/>
    <x v="1"/>
  </r>
  <r>
    <s v="OWEN"/>
    <s v="Graeme"/>
    <x v="103"/>
    <x v="0"/>
    <s v="RECURVE"/>
    <s v="M"/>
    <d v="2016-06-19T00:00:00"/>
    <n v="46"/>
    <x v="1"/>
    <x v="126"/>
    <n v="19.03448275862069"/>
    <x v="5"/>
    <x v="1"/>
  </r>
  <r>
    <s v="OWEN"/>
    <s v="Graeme"/>
    <x v="103"/>
    <x v="0"/>
    <s v="RECURVE"/>
    <s v="M"/>
    <d v="2016-09-11T00:00:00"/>
    <n v="46"/>
    <x v="1"/>
    <x v="126"/>
    <n v="19.03448275862069"/>
    <x v="6"/>
    <x v="1"/>
  </r>
  <r>
    <s v="OWEN"/>
    <s v="Graeme"/>
    <x v="103"/>
    <x v="0"/>
    <s v="RECURVE"/>
    <s v="M"/>
    <d v="2016-07-03T00:00:00"/>
    <n v="43"/>
    <x v="1"/>
    <x v="126"/>
    <n v="19.03448275862069"/>
    <x v="7"/>
    <x v="1"/>
  </r>
  <r>
    <s v="OWEN"/>
    <s v="Graeme"/>
    <x v="103"/>
    <x v="0"/>
    <s v="RECURVE"/>
    <s v="M"/>
    <d v="2016-10-02T00:00:00"/>
    <n v="41"/>
    <x v="1"/>
    <x v="126"/>
    <n v="19.03448275862069"/>
    <x v="8"/>
    <x v="1"/>
  </r>
  <r>
    <s v="OWEN"/>
    <s v="Graeme"/>
    <x v="103"/>
    <x v="0"/>
    <s v="RECURVE"/>
    <s v="M"/>
    <d v="2016-01-17T00:00:00"/>
    <m/>
    <x v="4"/>
    <x v="88"/>
    <n v="0"/>
    <x v="22"/>
    <x v="1"/>
  </r>
  <r>
    <s v="OWEN"/>
    <s v="Graeme"/>
    <x v="103"/>
    <x v="0"/>
    <s v="RECURVE"/>
    <s v="M"/>
    <d v="2016-01-31T00:00:00"/>
    <m/>
    <x v="4"/>
    <x v="88"/>
    <n v="0"/>
    <x v="22"/>
    <x v="1"/>
  </r>
  <r>
    <s v="OWEN"/>
    <s v="Graeme"/>
    <x v="103"/>
    <x v="0"/>
    <s v="RECURVE"/>
    <s v="M"/>
    <d v="2016-02-07T00:00:00"/>
    <m/>
    <x v="4"/>
    <x v="88"/>
    <n v="0"/>
    <x v="22"/>
    <x v="1"/>
  </r>
  <r>
    <s v="OWEN"/>
    <s v="Graeme"/>
    <x v="103"/>
    <x v="0"/>
    <s v="RECURVE"/>
    <s v="M"/>
    <d v="2016-02-14T00:00:00"/>
    <m/>
    <x v="4"/>
    <x v="88"/>
    <n v="0"/>
    <x v="22"/>
    <x v="1"/>
  </r>
  <r>
    <s v="OWEN"/>
    <s v="Graeme"/>
    <x v="103"/>
    <x v="0"/>
    <s v="RECURVE"/>
    <s v="M"/>
    <d v="2016-02-21T00:00:00"/>
    <m/>
    <x v="4"/>
    <x v="88"/>
    <n v="0"/>
    <x v="22"/>
    <x v="1"/>
  </r>
  <r>
    <s v="OWEN"/>
    <s v="Graeme"/>
    <x v="103"/>
    <x v="0"/>
    <s v="RECURVE"/>
    <s v="M"/>
    <d v="2016-02-28T00:00:00"/>
    <m/>
    <x v="4"/>
    <x v="88"/>
    <n v="0"/>
    <x v="22"/>
    <x v="1"/>
  </r>
  <r>
    <s v="OWEN"/>
    <s v="Graeme"/>
    <x v="103"/>
    <x v="0"/>
    <s v="RECURVE"/>
    <s v="M"/>
    <d v="2016-03-06T00:00:00"/>
    <m/>
    <x v="4"/>
    <x v="88"/>
    <n v="0"/>
    <x v="22"/>
    <x v="1"/>
  </r>
  <r>
    <s v="OWEN"/>
    <s v="Graeme"/>
    <x v="103"/>
    <x v="0"/>
    <s v="RECURVE"/>
    <s v="M"/>
    <d v="2016-03-13T00:00:00"/>
    <m/>
    <x v="4"/>
    <x v="88"/>
    <n v="0"/>
    <x v="22"/>
    <x v="1"/>
  </r>
  <r>
    <s v="OWEN"/>
    <s v="Graeme"/>
    <x v="103"/>
    <x v="0"/>
    <s v="RECURVE"/>
    <s v="M"/>
    <d v="2016-03-20T00:00:00"/>
    <m/>
    <x v="4"/>
    <x v="88"/>
    <n v="0"/>
    <x v="22"/>
    <x v="1"/>
  </r>
  <r>
    <s v="OWEN"/>
    <s v="Graeme"/>
    <x v="103"/>
    <x v="0"/>
    <s v="RECURVE"/>
    <s v="M"/>
    <d v="2016-04-03T00:00:00"/>
    <m/>
    <x v="4"/>
    <x v="88"/>
    <n v="0"/>
    <x v="22"/>
    <x v="1"/>
  </r>
  <r>
    <s v="OWEN"/>
    <s v="Graeme"/>
    <x v="103"/>
    <x v="0"/>
    <s v="RECURVE"/>
    <s v="M"/>
    <d v="2016-04-17T00:00:00"/>
    <m/>
    <x v="4"/>
    <x v="88"/>
    <n v="0"/>
    <x v="22"/>
    <x v="1"/>
  </r>
  <r>
    <s v="OWEN"/>
    <s v="Graeme"/>
    <x v="103"/>
    <x v="0"/>
    <s v="RECURVE"/>
    <s v="M"/>
    <d v="2016-05-15T00:00:00"/>
    <m/>
    <x v="4"/>
    <x v="88"/>
    <n v="0"/>
    <x v="22"/>
    <x v="1"/>
  </r>
  <r>
    <s v="OWEN"/>
    <s v="Graeme"/>
    <x v="103"/>
    <x v="0"/>
    <s v="RECURVE"/>
    <s v="M"/>
    <d v="2016-05-22T00:00:00"/>
    <m/>
    <x v="4"/>
    <x v="88"/>
    <n v="0"/>
    <x v="22"/>
    <x v="1"/>
  </r>
  <r>
    <s v="OWEN"/>
    <s v="Graeme"/>
    <x v="103"/>
    <x v="0"/>
    <s v="RECURVE"/>
    <s v="M"/>
    <d v="2016-05-29T00:00:00"/>
    <m/>
    <x v="4"/>
    <x v="88"/>
    <n v="0"/>
    <x v="22"/>
    <x v="1"/>
  </r>
  <r>
    <s v="OWEN"/>
    <s v="Graeme"/>
    <x v="103"/>
    <x v="0"/>
    <s v="RECURVE"/>
    <s v="M"/>
    <d v="2016-06-05T00:00:00"/>
    <m/>
    <x v="4"/>
    <x v="88"/>
    <n v="0"/>
    <x v="22"/>
    <x v="1"/>
  </r>
  <r>
    <s v="OWEN"/>
    <s v="Graeme"/>
    <x v="103"/>
    <x v="0"/>
    <s v="RECURVE"/>
    <s v="M"/>
    <d v="2016-08-07T00:00:00"/>
    <m/>
    <x v="4"/>
    <x v="88"/>
    <n v="0"/>
    <x v="22"/>
    <x v="1"/>
  </r>
  <r>
    <s v="OWEN"/>
    <s v="Graeme"/>
    <x v="103"/>
    <x v="0"/>
    <s v="RECURVE"/>
    <s v="M"/>
    <d v="2016-08-14T00:00:00"/>
    <m/>
    <x v="4"/>
    <x v="88"/>
    <n v="0"/>
    <x v="22"/>
    <x v="1"/>
  </r>
  <r>
    <s v="OWEN"/>
    <s v="Graeme"/>
    <x v="103"/>
    <x v="0"/>
    <s v="RECURVE"/>
    <s v="M"/>
    <d v="2016-09-04T00:00:00"/>
    <m/>
    <x v="4"/>
    <x v="88"/>
    <n v="0"/>
    <x v="22"/>
    <x v="1"/>
  </r>
  <r>
    <s v="OWEN"/>
    <s v="Graeme"/>
    <x v="103"/>
    <x v="0"/>
    <s v="RECURVE"/>
    <s v="M"/>
    <d v="2016-10-09T00:00:00"/>
    <m/>
    <x v="4"/>
    <x v="88"/>
    <n v="0"/>
    <x v="22"/>
    <x v="1"/>
  </r>
  <r>
    <s v="PARKYN"/>
    <s v="Michael"/>
    <x v="104"/>
    <x v="0"/>
    <s v="COMP SIGHT"/>
    <s v="M"/>
    <d v="2016-02-28T00:00:00"/>
    <n v="150"/>
    <x v="0"/>
    <x v="127"/>
    <n v="5.1724137931034484"/>
    <x v="0"/>
    <x v="0"/>
  </r>
  <r>
    <s v="PARKYN"/>
    <s v="Michael"/>
    <x v="104"/>
    <x v="0"/>
    <s v="COMP SIGHT"/>
    <s v="M"/>
    <d v="2016-01-17T00:00:00"/>
    <m/>
    <x v="4"/>
    <x v="88"/>
    <n v="0"/>
    <x v="22"/>
    <x v="0"/>
  </r>
  <r>
    <s v="PARKYN"/>
    <s v="Michael"/>
    <x v="104"/>
    <x v="0"/>
    <s v="COMP SIGHT"/>
    <s v="M"/>
    <d v="2016-01-31T00:00:00"/>
    <m/>
    <x v="4"/>
    <x v="88"/>
    <n v="0"/>
    <x v="22"/>
    <x v="0"/>
  </r>
  <r>
    <s v="PARKYN"/>
    <s v="Michael"/>
    <x v="104"/>
    <x v="0"/>
    <s v="COMP SIGHT"/>
    <s v="M"/>
    <d v="2016-02-07T00:00:00"/>
    <m/>
    <x v="4"/>
    <x v="88"/>
    <n v="0"/>
    <x v="22"/>
    <x v="0"/>
  </r>
  <r>
    <s v="PARKYN"/>
    <s v="Michael"/>
    <x v="104"/>
    <x v="0"/>
    <s v="COMP SIGHT"/>
    <s v="M"/>
    <d v="2016-02-14T00:00:00"/>
    <m/>
    <x v="4"/>
    <x v="88"/>
    <n v="0"/>
    <x v="22"/>
    <x v="0"/>
  </r>
  <r>
    <s v="PARKYN"/>
    <s v="Michael"/>
    <x v="104"/>
    <x v="0"/>
    <s v="COMP SIGHT"/>
    <s v="M"/>
    <d v="2016-02-21T00:00:00"/>
    <m/>
    <x v="4"/>
    <x v="88"/>
    <n v="0"/>
    <x v="22"/>
    <x v="0"/>
  </r>
  <r>
    <s v="PARKYN"/>
    <s v="Michael"/>
    <x v="104"/>
    <x v="0"/>
    <s v="COMP SIGHT"/>
    <s v="M"/>
    <d v="2016-03-06T00:00:00"/>
    <m/>
    <x v="4"/>
    <x v="88"/>
    <n v="0"/>
    <x v="22"/>
    <x v="0"/>
  </r>
  <r>
    <s v="PARKYN"/>
    <s v="Michael"/>
    <x v="104"/>
    <x v="0"/>
    <s v="COMP SIGHT"/>
    <s v="M"/>
    <d v="2016-03-13T00:00:00"/>
    <m/>
    <x v="4"/>
    <x v="88"/>
    <n v="0"/>
    <x v="22"/>
    <x v="0"/>
  </r>
  <r>
    <s v="PARKYN"/>
    <s v="Michael"/>
    <x v="104"/>
    <x v="0"/>
    <s v="COMP SIGHT"/>
    <s v="M"/>
    <d v="2016-03-20T00:00:00"/>
    <m/>
    <x v="4"/>
    <x v="88"/>
    <n v="0"/>
    <x v="22"/>
    <x v="0"/>
  </r>
  <r>
    <s v="PARKYN"/>
    <s v="Michael"/>
    <x v="104"/>
    <x v="0"/>
    <s v="COMP SIGHT"/>
    <s v="M"/>
    <d v="2016-04-03T00:00:00"/>
    <m/>
    <x v="4"/>
    <x v="88"/>
    <n v="0"/>
    <x v="22"/>
    <x v="0"/>
  </r>
  <r>
    <s v="PARKYN"/>
    <s v="Michael"/>
    <x v="104"/>
    <x v="0"/>
    <s v="COMP SIGHT"/>
    <s v="M"/>
    <d v="2016-04-17T00:00:00"/>
    <m/>
    <x v="4"/>
    <x v="88"/>
    <n v="0"/>
    <x v="22"/>
    <x v="0"/>
  </r>
  <r>
    <s v="PARKYN"/>
    <s v="Michael"/>
    <x v="104"/>
    <x v="0"/>
    <s v="COMP SIGHT"/>
    <s v="M"/>
    <d v="2016-05-15T00:00:00"/>
    <m/>
    <x v="4"/>
    <x v="88"/>
    <n v="0"/>
    <x v="22"/>
    <x v="0"/>
  </r>
  <r>
    <s v="PARKYN"/>
    <s v="Michael"/>
    <x v="104"/>
    <x v="0"/>
    <s v="COMP SIGHT"/>
    <s v="M"/>
    <d v="2016-05-22T00:00:00"/>
    <m/>
    <x v="4"/>
    <x v="88"/>
    <n v="0"/>
    <x v="22"/>
    <x v="0"/>
  </r>
  <r>
    <s v="PARKYN"/>
    <s v="Michael"/>
    <x v="104"/>
    <x v="0"/>
    <s v="COMP SIGHT"/>
    <s v="M"/>
    <d v="2016-05-29T00:00:00"/>
    <m/>
    <x v="4"/>
    <x v="88"/>
    <n v="0"/>
    <x v="22"/>
    <x v="0"/>
  </r>
  <r>
    <s v="PARKYN"/>
    <s v="Michael"/>
    <x v="104"/>
    <x v="0"/>
    <s v="COMP SIGHT"/>
    <s v="M"/>
    <d v="2016-06-05T00:00:00"/>
    <m/>
    <x v="4"/>
    <x v="88"/>
    <n v="0"/>
    <x v="22"/>
    <x v="0"/>
  </r>
  <r>
    <s v="PARKYN"/>
    <s v="Michael"/>
    <x v="104"/>
    <x v="0"/>
    <s v="COMP SIGHT"/>
    <s v="M"/>
    <d v="2016-06-19T00:00:00"/>
    <m/>
    <x v="4"/>
    <x v="88"/>
    <n v="0"/>
    <x v="22"/>
    <x v="0"/>
  </r>
  <r>
    <s v="PARKYN"/>
    <s v="Michael"/>
    <x v="104"/>
    <x v="0"/>
    <s v="COMP SIGHT"/>
    <s v="M"/>
    <d v="2016-07-03T00:00:00"/>
    <m/>
    <x v="4"/>
    <x v="88"/>
    <n v="0"/>
    <x v="22"/>
    <x v="0"/>
  </r>
  <r>
    <s v="PARKYN"/>
    <s v="Michael"/>
    <x v="104"/>
    <x v="0"/>
    <s v="COMP SIGHT"/>
    <s v="M"/>
    <d v="2016-07-10T00:00:00"/>
    <m/>
    <x v="4"/>
    <x v="88"/>
    <n v="0"/>
    <x v="22"/>
    <x v="0"/>
  </r>
  <r>
    <s v="PARKYN"/>
    <s v="Michael"/>
    <x v="104"/>
    <x v="0"/>
    <s v="COMP SIGHT"/>
    <s v="M"/>
    <d v="2016-08-07T00:00:00"/>
    <m/>
    <x v="4"/>
    <x v="88"/>
    <n v="0"/>
    <x v="22"/>
    <x v="0"/>
  </r>
  <r>
    <s v="PARKYN"/>
    <s v="Michael"/>
    <x v="104"/>
    <x v="0"/>
    <s v="COMP SIGHT"/>
    <s v="M"/>
    <d v="2016-08-14T00:00:00"/>
    <m/>
    <x v="4"/>
    <x v="88"/>
    <n v="0"/>
    <x v="22"/>
    <x v="0"/>
  </r>
  <r>
    <s v="PARKYN"/>
    <s v="Michael"/>
    <x v="104"/>
    <x v="0"/>
    <s v="COMP SIGHT"/>
    <s v="M"/>
    <d v="2016-08-28T00:00:00"/>
    <m/>
    <x v="4"/>
    <x v="88"/>
    <n v="0"/>
    <x v="22"/>
    <x v="0"/>
  </r>
  <r>
    <s v="PARKYN"/>
    <s v="Michael"/>
    <x v="104"/>
    <x v="0"/>
    <s v="COMP SIGHT"/>
    <s v="M"/>
    <d v="2016-09-04T00:00:00"/>
    <m/>
    <x v="4"/>
    <x v="88"/>
    <n v="0"/>
    <x v="22"/>
    <x v="0"/>
  </r>
  <r>
    <s v="PARKYN"/>
    <s v="Michael"/>
    <x v="104"/>
    <x v="0"/>
    <s v="COMP SIGHT"/>
    <s v="M"/>
    <d v="2016-09-11T00:00:00"/>
    <m/>
    <x v="4"/>
    <x v="88"/>
    <n v="0"/>
    <x v="22"/>
    <x v="0"/>
  </r>
  <r>
    <s v="PARKYN"/>
    <s v="Michael"/>
    <x v="104"/>
    <x v="0"/>
    <s v="COMP SIGHT"/>
    <s v="M"/>
    <d v="2016-09-18T00:00:00"/>
    <m/>
    <x v="4"/>
    <x v="88"/>
    <n v="0"/>
    <x v="22"/>
    <x v="0"/>
  </r>
  <r>
    <s v="PARKYN"/>
    <s v="Michael"/>
    <x v="104"/>
    <x v="0"/>
    <s v="COMP SIGHT"/>
    <s v="M"/>
    <d v="2016-10-09T00:00:00"/>
    <m/>
    <x v="4"/>
    <x v="88"/>
    <n v="0"/>
    <x v="22"/>
    <x v="0"/>
  </r>
  <r>
    <s v="PARKYN"/>
    <s v="Michael"/>
    <x v="104"/>
    <x v="0"/>
    <s v="COMP SIGHT"/>
    <s v="M"/>
    <d v="2016-10-02T00:00:00"/>
    <m/>
    <x v="4"/>
    <x v="88"/>
    <n v="0"/>
    <x v="22"/>
    <x v="0"/>
  </r>
  <r>
    <s v="PARKYN"/>
    <s v="Michael"/>
    <x v="104"/>
    <x v="0"/>
    <s v="COMP SIGHT"/>
    <s v="M"/>
    <d v="2016-10-16T00:00:00"/>
    <m/>
    <x v="4"/>
    <x v="88"/>
    <n v="0"/>
    <x v="22"/>
    <x v="0"/>
  </r>
  <r>
    <s v="PARKYN"/>
    <s v="Michael"/>
    <x v="104"/>
    <x v="0"/>
    <s v="COMP SIGHT"/>
    <s v="M"/>
    <d v="2016-10-23T00:00:00"/>
    <m/>
    <x v="4"/>
    <x v="88"/>
    <n v="0"/>
    <x v="22"/>
    <x v="0"/>
  </r>
  <r>
    <s v="PARKYN"/>
    <s v="Michael"/>
    <x v="104"/>
    <x v="0"/>
    <s v="COMP SIGHT"/>
    <s v="M"/>
    <d v="2016-10-30T00:00:00"/>
    <m/>
    <x v="4"/>
    <x v="88"/>
    <n v="0"/>
    <x v="22"/>
    <x v="0"/>
  </r>
  <r>
    <s v="PAYNE"/>
    <s v="Kel"/>
    <x v="105"/>
    <x v="0"/>
    <s v="RECURVE"/>
    <s v="M"/>
    <d v="2016-02-28T00:00:00"/>
    <n v="165"/>
    <x v="1"/>
    <x v="128"/>
    <n v="10.517241379310345"/>
    <x v="0"/>
    <x v="0"/>
  </r>
  <r>
    <s v="PAYNE"/>
    <s v="Kel"/>
    <x v="105"/>
    <x v="0"/>
    <s v="RECURVE"/>
    <s v="M"/>
    <d v="2016-02-21T00:00:00"/>
    <n v="140"/>
    <x v="1"/>
    <x v="128"/>
    <n v="10.517241379310345"/>
    <x v="1"/>
    <x v="0"/>
  </r>
  <r>
    <s v="PAYNE"/>
    <s v="Kel"/>
    <x v="105"/>
    <x v="0"/>
    <s v="RECURVE"/>
    <s v="M"/>
    <d v="2016-01-17T00:00:00"/>
    <m/>
    <x v="4"/>
    <x v="88"/>
    <n v="0"/>
    <x v="22"/>
    <x v="0"/>
  </r>
  <r>
    <s v="PAYNE"/>
    <s v="Kel"/>
    <x v="105"/>
    <x v="0"/>
    <s v="RECURVE"/>
    <s v="M"/>
    <d v="2016-01-31T00:00:00"/>
    <m/>
    <x v="4"/>
    <x v="88"/>
    <n v="0"/>
    <x v="22"/>
    <x v="0"/>
  </r>
  <r>
    <s v="PAYNE"/>
    <s v="Kel"/>
    <x v="105"/>
    <x v="0"/>
    <s v="RECURVE"/>
    <s v="M"/>
    <d v="2016-02-07T00:00:00"/>
    <m/>
    <x v="4"/>
    <x v="88"/>
    <n v="0"/>
    <x v="22"/>
    <x v="0"/>
  </r>
  <r>
    <s v="PAYNE"/>
    <s v="Kel"/>
    <x v="105"/>
    <x v="0"/>
    <s v="RECURVE"/>
    <s v="M"/>
    <d v="2016-02-14T00:00:00"/>
    <m/>
    <x v="4"/>
    <x v="88"/>
    <n v="0"/>
    <x v="22"/>
    <x v="0"/>
  </r>
  <r>
    <s v="PAYNE"/>
    <s v="Kel"/>
    <x v="105"/>
    <x v="0"/>
    <s v="RECURVE"/>
    <s v="M"/>
    <d v="2016-03-06T00:00:00"/>
    <m/>
    <x v="4"/>
    <x v="88"/>
    <n v="0"/>
    <x v="22"/>
    <x v="0"/>
  </r>
  <r>
    <s v="PAYNE"/>
    <s v="Kel"/>
    <x v="105"/>
    <x v="0"/>
    <s v="RECURVE"/>
    <s v="M"/>
    <d v="2016-03-13T00:00:00"/>
    <m/>
    <x v="4"/>
    <x v="88"/>
    <n v="0"/>
    <x v="22"/>
    <x v="0"/>
  </r>
  <r>
    <s v="PAYNE"/>
    <s v="Kel"/>
    <x v="105"/>
    <x v="0"/>
    <s v="RECURVE"/>
    <s v="M"/>
    <d v="2016-03-20T00:00:00"/>
    <m/>
    <x v="4"/>
    <x v="88"/>
    <n v="0"/>
    <x v="22"/>
    <x v="0"/>
  </r>
  <r>
    <s v="PAYNE"/>
    <s v="Kel"/>
    <x v="105"/>
    <x v="0"/>
    <s v="RECURVE"/>
    <s v="M"/>
    <d v="2016-04-03T00:00:00"/>
    <m/>
    <x v="4"/>
    <x v="88"/>
    <n v="0"/>
    <x v="22"/>
    <x v="0"/>
  </r>
  <r>
    <s v="PAYNE"/>
    <s v="Kel"/>
    <x v="105"/>
    <x v="0"/>
    <s v="RECURVE"/>
    <s v="M"/>
    <d v="2016-04-17T00:00:00"/>
    <m/>
    <x v="4"/>
    <x v="88"/>
    <n v="0"/>
    <x v="22"/>
    <x v="0"/>
  </r>
  <r>
    <s v="PAYNE"/>
    <s v="Kel"/>
    <x v="105"/>
    <x v="0"/>
    <s v="RECURVE"/>
    <s v="M"/>
    <d v="2016-05-15T00:00:00"/>
    <m/>
    <x v="4"/>
    <x v="88"/>
    <n v="0"/>
    <x v="22"/>
    <x v="0"/>
  </r>
  <r>
    <s v="PAYNE"/>
    <s v="Kel"/>
    <x v="105"/>
    <x v="0"/>
    <s v="RECURVE"/>
    <s v="M"/>
    <d v="2016-05-22T00:00:00"/>
    <m/>
    <x v="4"/>
    <x v="88"/>
    <n v="0"/>
    <x v="22"/>
    <x v="0"/>
  </r>
  <r>
    <s v="PAYNE"/>
    <s v="Kel"/>
    <x v="105"/>
    <x v="0"/>
    <s v="RECURVE"/>
    <s v="M"/>
    <d v="2016-05-29T00:00:00"/>
    <m/>
    <x v="4"/>
    <x v="88"/>
    <n v="0"/>
    <x v="22"/>
    <x v="0"/>
  </r>
  <r>
    <s v="PAYNE"/>
    <s v="Kel"/>
    <x v="105"/>
    <x v="0"/>
    <s v="RECURVE"/>
    <s v="M"/>
    <d v="2016-06-05T00:00:00"/>
    <m/>
    <x v="4"/>
    <x v="88"/>
    <n v="0"/>
    <x v="22"/>
    <x v="0"/>
  </r>
  <r>
    <s v="PAYNE"/>
    <s v="Kel"/>
    <x v="105"/>
    <x v="0"/>
    <s v="RECURVE"/>
    <s v="M"/>
    <d v="2016-06-19T00:00:00"/>
    <m/>
    <x v="4"/>
    <x v="88"/>
    <n v="0"/>
    <x v="22"/>
    <x v="0"/>
  </r>
  <r>
    <s v="PAYNE"/>
    <s v="Kel"/>
    <x v="105"/>
    <x v="0"/>
    <s v="RECURVE"/>
    <s v="M"/>
    <d v="2016-07-03T00:00:00"/>
    <m/>
    <x v="4"/>
    <x v="88"/>
    <n v="0"/>
    <x v="22"/>
    <x v="0"/>
  </r>
  <r>
    <s v="PAYNE"/>
    <s v="Kel"/>
    <x v="105"/>
    <x v="0"/>
    <s v="RECURVE"/>
    <s v="M"/>
    <d v="2016-07-10T00:00:00"/>
    <m/>
    <x v="4"/>
    <x v="88"/>
    <n v="0"/>
    <x v="22"/>
    <x v="0"/>
  </r>
  <r>
    <s v="PAYNE"/>
    <s v="Kel"/>
    <x v="105"/>
    <x v="0"/>
    <s v="RECURVE"/>
    <s v="M"/>
    <d v="2016-08-07T00:00:00"/>
    <m/>
    <x v="4"/>
    <x v="88"/>
    <n v="0"/>
    <x v="22"/>
    <x v="0"/>
  </r>
  <r>
    <s v="PAYNE"/>
    <s v="Kel"/>
    <x v="105"/>
    <x v="0"/>
    <s v="RECURVE"/>
    <s v="M"/>
    <d v="2016-08-14T00:00:00"/>
    <m/>
    <x v="4"/>
    <x v="88"/>
    <n v="0"/>
    <x v="22"/>
    <x v="0"/>
  </r>
  <r>
    <s v="PAYNE"/>
    <s v="Kel"/>
    <x v="105"/>
    <x v="0"/>
    <s v="RECURVE"/>
    <s v="M"/>
    <d v="2016-08-28T00:00:00"/>
    <m/>
    <x v="4"/>
    <x v="88"/>
    <n v="0"/>
    <x v="22"/>
    <x v="0"/>
  </r>
  <r>
    <s v="PAYNE"/>
    <s v="Kel"/>
    <x v="105"/>
    <x v="0"/>
    <s v="RECURVE"/>
    <s v="M"/>
    <d v="2016-09-04T00:00:00"/>
    <m/>
    <x v="4"/>
    <x v="88"/>
    <n v="0"/>
    <x v="22"/>
    <x v="0"/>
  </r>
  <r>
    <s v="PAYNE"/>
    <s v="Kel"/>
    <x v="105"/>
    <x v="0"/>
    <s v="RECURVE"/>
    <s v="M"/>
    <d v="2016-09-11T00:00:00"/>
    <m/>
    <x v="4"/>
    <x v="88"/>
    <n v="0"/>
    <x v="22"/>
    <x v="0"/>
  </r>
  <r>
    <s v="PAYNE"/>
    <s v="Kel"/>
    <x v="105"/>
    <x v="0"/>
    <s v="RECURVE"/>
    <s v="M"/>
    <d v="2016-09-18T00:00:00"/>
    <m/>
    <x v="4"/>
    <x v="88"/>
    <n v="0"/>
    <x v="22"/>
    <x v="0"/>
  </r>
  <r>
    <s v="PAYNE"/>
    <s v="Kel"/>
    <x v="105"/>
    <x v="0"/>
    <s v="RECURVE"/>
    <s v="M"/>
    <d v="2016-10-09T00:00:00"/>
    <m/>
    <x v="4"/>
    <x v="88"/>
    <n v="0"/>
    <x v="22"/>
    <x v="0"/>
  </r>
  <r>
    <s v="PAYNE"/>
    <s v="Kel"/>
    <x v="105"/>
    <x v="0"/>
    <s v="RECURVE"/>
    <s v="M"/>
    <d v="2016-10-02T00:00:00"/>
    <m/>
    <x v="4"/>
    <x v="88"/>
    <n v="0"/>
    <x v="22"/>
    <x v="0"/>
  </r>
  <r>
    <s v="PAYNE"/>
    <s v="Kel"/>
    <x v="105"/>
    <x v="0"/>
    <s v="RECURVE"/>
    <s v="M"/>
    <d v="2016-10-16T00:00:00"/>
    <m/>
    <x v="4"/>
    <x v="88"/>
    <n v="0"/>
    <x v="22"/>
    <x v="0"/>
  </r>
  <r>
    <s v="PAYNE"/>
    <s v="Kel"/>
    <x v="105"/>
    <x v="0"/>
    <s v="RECURVE"/>
    <s v="M"/>
    <d v="2016-10-23T00:00:00"/>
    <m/>
    <x v="4"/>
    <x v="88"/>
    <n v="0"/>
    <x v="22"/>
    <x v="0"/>
  </r>
  <r>
    <s v="PAYNE"/>
    <s v="Kel"/>
    <x v="105"/>
    <x v="0"/>
    <s v="RECURVE"/>
    <s v="M"/>
    <d v="2016-10-30T00:00:00"/>
    <m/>
    <x v="4"/>
    <x v="88"/>
    <n v="0"/>
    <x v="22"/>
    <x v="0"/>
  </r>
  <r>
    <s v="PETE"/>
    <s v="Tazzie"/>
    <x v="106"/>
    <x v="0"/>
    <s v="RECURVE"/>
    <s v="M"/>
    <d v="2016-02-28T00:00:00"/>
    <n v="126"/>
    <x v="0"/>
    <x v="129"/>
    <n v="4.3448275862068968"/>
    <x v="0"/>
    <x v="0"/>
  </r>
  <r>
    <s v="PETE"/>
    <s v="Tazzie"/>
    <x v="106"/>
    <x v="0"/>
    <s v="RECURVE"/>
    <s v="M"/>
    <d v="2016-05-29T00:00:00"/>
    <n v="102"/>
    <x v="1"/>
    <x v="130"/>
    <n v="21.03448275862069"/>
    <x v="0"/>
    <x v="0"/>
  </r>
  <r>
    <s v="PETE"/>
    <s v="Tazzie"/>
    <x v="106"/>
    <x v="0"/>
    <s v="RECURVE"/>
    <s v="M"/>
    <d v="2016-05-22T00:00:00"/>
    <n v="97"/>
    <x v="1"/>
    <x v="130"/>
    <n v="21.03448275862069"/>
    <x v="1"/>
    <x v="0"/>
  </r>
  <r>
    <s v="PETE"/>
    <s v="Tazzie"/>
    <x v="106"/>
    <x v="0"/>
    <s v="RECURVE"/>
    <s v="M"/>
    <d v="2016-10-09T00:00:00"/>
    <n v="95"/>
    <x v="1"/>
    <x v="130"/>
    <n v="21.03448275862069"/>
    <x v="2"/>
    <x v="0"/>
  </r>
  <r>
    <s v="PETE"/>
    <s v="Tazzie"/>
    <x v="106"/>
    <x v="0"/>
    <s v="RECURVE"/>
    <s v="M"/>
    <d v="2016-09-11T00:00:00"/>
    <n v="87"/>
    <x v="1"/>
    <x v="130"/>
    <n v="21.03448275862069"/>
    <x v="3"/>
    <x v="0"/>
  </r>
  <r>
    <s v="PETE"/>
    <s v="Tazzie"/>
    <x v="106"/>
    <x v="0"/>
    <s v="RECURVE"/>
    <s v="M"/>
    <d v="2016-10-23T00:00:00"/>
    <n v="87"/>
    <x v="1"/>
    <x v="130"/>
    <n v="21.03448275862069"/>
    <x v="4"/>
    <x v="0"/>
  </r>
  <r>
    <s v="PETE"/>
    <s v="Tazzie"/>
    <x v="106"/>
    <x v="0"/>
    <s v="RECURVE"/>
    <s v="M"/>
    <d v="2016-10-30T00:00:00"/>
    <n v="86"/>
    <x v="1"/>
    <x v="130"/>
    <n v="21.03448275862069"/>
    <x v="5"/>
    <x v="0"/>
  </r>
  <r>
    <s v="PETE"/>
    <s v="Tazzie"/>
    <x v="106"/>
    <x v="0"/>
    <s v="RECURVE"/>
    <s v="M"/>
    <d v="2016-02-07T00:00:00"/>
    <n v="56"/>
    <x v="1"/>
    <x v="130"/>
    <n v="21.03448275862069"/>
    <x v="6"/>
    <x v="0"/>
  </r>
  <r>
    <s v="PETE"/>
    <s v="Tazzie"/>
    <x v="106"/>
    <x v="0"/>
    <s v="RECURVE"/>
    <s v="M"/>
    <d v="2016-01-17T00:00:00"/>
    <m/>
    <x v="4"/>
    <x v="88"/>
    <n v="0"/>
    <x v="22"/>
    <x v="0"/>
  </r>
  <r>
    <s v="PETE"/>
    <s v="Tazzie"/>
    <x v="106"/>
    <x v="0"/>
    <s v="RECURVE"/>
    <s v="M"/>
    <d v="2016-01-31T00:00:00"/>
    <m/>
    <x v="4"/>
    <x v="88"/>
    <n v="0"/>
    <x v="22"/>
    <x v="0"/>
  </r>
  <r>
    <s v="PETE"/>
    <s v="Tazzie"/>
    <x v="106"/>
    <x v="0"/>
    <s v="RECURVE"/>
    <s v="M"/>
    <d v="2016-02-14T00:00:00"/>
    <m/>
    <x v="4"/>
    <x v="88"/>
    <n v="0"/>
    <x v="22"/>
    <x v="0"/>
  </r>
  <r>
    <s v="PETE"/>
    <s v="Tazzie"/>
    <x v="106"/>
    <x v="0"/>
    <s v="RECURVE"/>
    <s v="M"/>
    <d v="2016-02-21T00:00:00"/>
    <m/>
    <x v="4"/>
    <x v="88"/>
    <n v="0"/>
    <x v="22"/>
    <x v="0"/>
  </r>
  <r>
    <s v="PETE"/>
    <s v="Tazzie"/>
    <x v="106"/>
    <x v="0"/>
    <s v="RECURVE"/>
    <s v="M"/>
    <d v="2016-03-06T00:00:00"/>
    <m/>
    <x v="4"/>
    <x v="88"/>
    <n v="0"/>
    <x v="22"/>
    <x v="0"/>
  </r>
  <r>
    <s v="PETE"/>
    <s v="Tazzie"/>
    <x v="106"/>
    <x v="0"/>
    <s v="RECURVE"/>
    <s v="M"/>
    <d v="2016-03-13T00:00:00"/>
    <m/>
    <x v="4"/>
    <x v="88"/>
    <n v="0"/>
    <x v="22"/>
    <x v="0"/>
  </r>
  <r>
    <s v="PETE"/>
    <s v="Tazzie"/>
    <x v="106"/>
    <x v="0"/>
    <s v="RECURVE"/>
    <s v="M"/>
    <d v="2016-03-20T00:00:00"/>
    <m/>
    <x v="4"/>
    <x v="88"/>
    <n v="0"/>
    <x v="22"/>
    <x v="0"/>
  </r>
  <r>
    <s v="PETE"/>
    <s v="Tazzie"/>
    <x v="106"/>
    <x v="0"/>
    <s v="RECURVE"/>
    <s v="M"/>
    <d v="2016-04-03T00:00:00"/>
    <m/>
    <x v="4"/>
    <x v="88"/>
    <n v="0"/>
    <x v="22"/>
    <x v="0"/>
  </r>
  <r>
    <s v="PETE"/>
    <s v="Tazzie"/>
    <x v="106"/>
    <x v="0"/>
    <s v="RECURVE"/>
    <s v="M"/>
    <d v="2016-04-17T00:00:00"/>
    <m/>
    <x v="4"/>
    <x v="88"/>
    <n v="0"/>
    <x v="22"/>
    <x v="0"/>
  </r>
  <r>
    <s v="PETE"/>
    <s v="Tazzie"/>
    <x v="106"/>
    <x v="0"/>
    <s v="RECURVE"/>
    <s v="M"/>
    <d v="2016-05-15T00:00:00"/>
    <m/>
    <x v="4"/>
    <x v="88"/>
    <n v="0"/>
    <x v="22"/>
    <x v="0"/>
  </r>
  <r>
    <s v="PETE"/>
    <s v="Tazzie"/>
    <x v="106"/>
    <x v="0"/>
    <s v="RECURVE"/>
    <s v="M"/>
    <d v="2016-06-05T00:00:00"/>
    <m/>
    <x v="4"/>
    <x v="88"/>
    <n v="0"/>
    <x v="22"/>
    <x v="0"/>
  </r>
  <r>
    <s v="PETE"/>
    <s v="Tazzie"/>
    <x v="106"/>
    <x v="0"/>
    <s v="RECURVE"/>
    <s v="M"/>
    <d v="2016-06-19T00:00:00"/>
    <m/>
    <x v="4"/>
    <x v="88"/>
    <n v="0"/>
    <x v="22"/>
    <x v="0"/>
  </r>
  <r>
    <s v="PETE"/>
    <s v="Tazzie"/>
    <x v="106"/>
    <x v="0"/>
    <s v="RECURVE"/>
    <s v="M"/>
    <d v="2016-07-03T00:00:00"/>
    <m/>
    <x v="4"/>
    <x v="88"/>
    <n v="0"/>
    <x v="22"/>
    <x v="0"/>
  </r>
  <r>
    <s v="PETE"/>
    <s v="Tazzie"/>
    <x v="106"/>
    <x v="0"/>
    <s v="RECURVE"/>
    <s v="M"/>
    <d v="2016-07-10T00:00:00"/>
    <m/>
    <x v="4"/>
    <x v="88"/>
    <n v="0"/>
    <x v="22"/>
    <x v="0"/>
  </r>
  <r>
    <s v="PETE"/>
    <s v="Tazzie"/>
    <x v="106"/>
    <x v="0"/>
    <s v="RECURVE"/>
    <s v="M"/>
    <d v="2016-08-07T00:00:00"/>
    <m/>
    <x v="4"/>
    <x v="88"/>
    <n v="0"/>
    <x v="22"/>
    <x v="0"/>
  </r>
  <r>
    <s v="PETE"/>
    <s v="Tazzie"/>
    <x v="106"/>
    <x v="0"/>
    <s v="RECURVE"/>
    <s v="M"/>
    <d v="2016-08-14T00:00:00"/>
    <m/>
    <x v="4"/>
    <x v="88"/>
    <n v="0"/>
    <x v="22"/>
    <x v="0"/>
  </r>
  <r>
    <s v="PETE"/>
    <s v="Tazzie"/>
    <x v="106"/>
    <x v="0"/>
    <s v="RECURVE"/>
    <s v="M"/>
    <d v="2016-08-28T00:00:00"/>
    <m/>
    <x v="4"/>
    <x v="88"/>
    <n v="0"/>
    <x v="22"/>
    <x v="0"/>
  </r>
  <r>
    <s v="PETE"/>
    <s v="Tazzie"/>
    <x v="106"/>
    <x v="0"/>
    <s v="RECURVE"/>
    <s v="M"/>
    <d v="2016-09-04T00:00:00"/>
    <m/>
    <x v="4"/>
    <x v="88"/>
    <n v="0"/>
    <x v="22"/>
    <x v="0"/>
  </r>
  <r>
    <s v="PETE"/>
    <s v="Tazzie"/>
    <x v="106"/>
    <x v="0"/>
    <s v="RECURVE"/>
    <s v="M"/>
    <d v="2016-09-18T00:00:00"/>
    <m/>
    <x v="4"/>
    <x v="88"/>
    <n v="0"/>
    <x v="22"/>
    <x v="0"/>
  </r>
  <r>
    <s v="PETE"/>
    <s v="Tazzie"/>
    <x v="106"/>
    <x v="0"/>
    <s v="RECURVE"/>
    <s v="M"/>
    <d v="2016-10-02T00:00:00"/>
    <m/>
    <x v="4"/>
    <x v="88"/>
    <n v="0"/>
    <x v="22"/>
    <x v="0"/>
  </r>
  <r>
    <s v="PETE"/>
    <s v="Tazzie"/>
    <x v="106"/>
    <x v="0"/>
    <s v="RECURVE"/>
    <s v="M"/>
    <d v="2016-10-16T00:00:00"/>
    <m/>
    <x v="4"/>
    <x v="88"/>
    <n v="0"/>
    <x v="22"/>
    <x v="0"/>
  </r>
  <r>
    <s v="POTTER"/>
    <s v="Sean"/>
    <x v="107"/>
    <x v="0"/>
    <s v="COMP SIGHT"/>
    <s v="M"/>
    <d v="2016-04-03T00:00:00"/>
    <n v="189"/>
    <x v="0"/>
    <x v="131"/>
    <n v="145.62068965517241"/>
    <x v="0"/>
    <x v="1"/>
  </r>
  <r>
    <s v="POTTER"/>
    <s v="Sean"/>
    <x v="107"/>
    <x v="0"/>
    <s v="COMP SIGHT"/>
    <s v="M"/>
    <d v="2016-10-23T00:00:00"/>
    <n v="178"/>
    <x v="0"/>
    <x v="131"/>
    <n v="145.62068965517241"/>
    <x v="1"/>
    <x v="1"/>
  </r>
  <r>
    <s v="POTTER"/>
    <s v="Sean"/>
    <x v="107"/>
    <x v="0"/>
    <s v="COMP SIGHT"/>
    <s v="M"/>
    <d v="2016-02-07T00:00:00"/>
    <n v="177"/>
    <x v="0"/>
    <x v="131"/>
    <n v="145.62068965517241"/>
    <x v="2"/>
    <x v="1"/>
  </r>
  <r>
    <s v="POTTER"/>
    <s v="Sean"/>
    <x v="107"/>
    <x v="0"/>
    <s v="COMP SIGHT"/>
    <s v="M"/>
    <d v="2016-02-21T00:00:00"/>
    <n v="177"/>
    <x v="0"/>
    <x v="131"/>
    <n v="145.62068965517241"/>
    <x v="3"/>
    <x v="1"/>
  </r>
  <r>
    <s v="POTTER"/>
    <s v="Sean"/>
    <x v="107"/>
    <x v="0"/>
    <s v="COMP SIGHT"/>
    <s v="M"/>
    <d v="2016-10-16T00:00:00"/>
    <n v="177"/>
    <x v="0"/>
    <x v="131"/>
    <n v="145.62068965517241"/>
    <x v="4"/>
    <x v="1"/>
  </r>
  <r>
    <s v="POTTER"/>
    <s v="Sean"/>
    <x v="107"/>
    <x v="0"/>
    <s v="COMP SIGHT"/>
    <s v="M"/>
    <d v="2016-07-10T00:00:00"/>
    <n v="173"/>
    <x v="0"/>
    <x v="131"/>
    <n v="145.62068965517241"/>
    <x v="5"/>
    <x v="1"/>
  </r>
  <r>
    <s v="POTTER"/>
    <s v="Sean"/>
    <x v="107"/>
    <x v="0"/>
    <s v="COMP SIGHT"/>
    <s v="M"/>
    <d v="2016-02-28T00:00:00"/>
    <n v="170"/>
    <x v="0"/>
    <x v="131"/>
    <n v="145.62068965517241"/>
    <x v="6"/>
    <x v="1"/>
  </r>
  <r>
    <s v="POTTER"/>
    <s v="Sean"/>
    <x v="107"/>
    <x v="0"/>
    <s v="COMP SIGHT"/>
    <s v="M"/>
    <d v="2016-10-02T00:00:00"/>
    <n v="170"/>
    <x v="0"/>
    <x v="131"/>
    <n v="145.62068965517241"/>
    <x v="7"/>
    <x v="1"/>
  </r>
  <r>
    <s v="POTTER"/>
    <s v="Sean"/>
    <x v="107"/>
    <x v="0"/>
    <s v="COMP SIGHT"/>
    <s v="M"/>
    <d v="2016-06-19T00:00:00"/>
    <n v="169"/>
    <x v="0"/>
    <x v="131"/>
    <n v="145.62068965517241"/>
    <x v="8"/>
    <x v="1"/>
  </r>
  <r>
    <s v="POTTER"/>
    <s v="Sean"/>
    <x v="107"/>
    <x v="0"/>
    <s v="COMP SIGHT"/>
    <s v="M"/>
    <d v="2016-06-05T00:00:00"/>
    <n v="167"/>
    <x v="0"/>
    <x v="131"/>
    <n v="145.62068965517241"/>
    <x v="9"/>
    <x v="1"/>
  </r>
  <r>
    <s v="POTTER"/>
    <s v="Sean"/>
    <x v="107"/>
    <x v="0"/>
    <s v="COMP SIGHT"/>
    <s v="M"/>
    <d v="2016-05-29T00:00:00"/>
    <n v="166"/>
    <x v="0"/>
    <x v="131"/>
    <n v="145.62068965517241"/>
    <x v="10"/>
    <x v="1"/>
  </r>
  <r>
    <s v="POTTER"/>
    <s v="Sean"/>
    <x v="107"/>
    <x v="0"/>
    <s v="COMP SIGHT"/>
    <s v="M"/>
    <d v="2016-01-17T00:00:00"/>
    <n v="164"/>
    <x v="0"/>
    <x v="131"/>
    <n v="145.62068965517241"/>
    <x v="11"/>
    <x v="1"/>
  </r>
  <r>
    <s v="POTTER"/>
    <s v="Sean"/>
    <x v="107"/>
    <x v="0"/>
    <s v="COMP SIGHT"/>
    <s v="M"/>
    <d v="2016-03-20T00:00:00"/>
    <n v="162"/>
    <x v="0"/>
    <x v="131"/>
    <n v="145.62068965517241"/>
    <x v="12"/>
    <x v="1"/>
  </r>
  <r>
    <s v="POTTER"/>
    <s v="Sean"/>
    <x v="107"/>
    <x v="0"/>
    <s v="COMP SIGHT"/>
    <s v="M"/>
    <d v="2016-08-07T00:00:00"/>
    <n v="160"/>
    <x v="0"/>
    <x v="131"/>
    <n v="145.62068965517241"/>
    <x v="13"/>
    <x v="1"/>
  </r>
  <r>
    <s v="POTTER"/>
    <s v="Sean"/>
    <x v="107"/>
    <x v="0"/>
    <s v="COMP SIGHT"/>
    <s v="M"/>
    <d v="2016-10-09T00:00:00"/>
    <n v="160"/>
    <x v="0"/>
    <x v="131"/>
    <n v="145.62068965517241"/>
    <x v="14"/>
    <x v="1"/>
  </r>
  <r>
    <s v="POTTER"/>
    <s v="Sean"/>
    <x v="107"/>
    <x v="0"/>
    <s v="COMP SIGHT"/>
    <s v="M"/>
    <d v="2016-02-14T00:00:00"/>
    <n v="157"/>
    <x v="0"/>
    <x v="131"/>
    <n v="145.62068965517241"/>
    <x v="15"/>
    <x v="1"/>
  </r>
  <r>
    <s v="POTTER"/>
    <s v="Sean"/>
    <x v="107"/>
    <x v="0"/>
    <s v="COMP SIGHT"/>
    <s v="M"/>
    <d v="2016-09-11T00:00:00"/>
    <n v="157"/>
    <x v="0"/>
    <x v="131"/>
    <n v="145.62068965517241"/>
    <x v="16"/>
    <x v="1"/>
  </r>
  <r>
    <s v="POTTER"/>
    <s v="Sean"/>
    <x v="107"/>
    <x v="0"/>
    <s v="COMP SIGHT"/>
    <s v="M"/>
    <d v="2016-07-03T00:00:00"/>
    <n v="156"/>
    <x v="0"/>
    <x v="131"/>
    <n v="145.62068965517241"/>
    <x v="17"/>
    <x v="1"/>
  </r>
  <r>
    <s v="POTTER"/>
    <s v="Sean"/>
    <x v="107"/>
    <x v="0"/>
    <s v="COMP SIGHT"/>
    <s v="M"/>
    <d v="2016-01-31T00:00:00"/>
    <n v="154"/>
    <x v="0"/>
    <x v="131"/>
    <n v="145.62068965517241"/>
    <x v="18"/>
    <x v="1"/>
  </r>
  <r>
    <s v="POTTER"/>
    <s v="Sean"/>
    <x v="107"/>
    <x v="0"/>
    <s v="COMP SIGHT"/>
    <s v="M"/>
    <d v="2016-09-18T00:00:00"/>
    <n v="154"/>
    <x v="0"/>
    <x v="131"/>
    <n v="145.62068965517241"/>
    <x v="19"/>
    <x v="1"/>
  </r>
  <r>
    <s v="POTTER"/>
    <s v="Sean"/>
    <x v="107"/>
    <x v="0"/>
    <s v="COMP SIGHT"/>
    <s v="M"/>
    <d v="2016-04-17T00:00:00"/>
    <n v="152"/>
    <x v="0"/>
    <x v="131"/>
    <n v="145.62068965517241"/>
    <x v="20"/>
    <x v="1"/>
  </r>
  <r>
    <s v="POTTER"/>
    <s v="Sean"/>
    <x v="107"/>
    <x v="0"/>
    <s v="COMP SIGHT"/>
    <s v="M"/>
    <d v="2016-08-14T00:00:00"/>
    <n v="151"/>
    <x v="0"/>
    <x v="131"/>
    <n v="145.62068965517241"/>
    <x v="21"/>
    <x v="1"/>
  </r>
  <r>
    <s v="POTTER"/>
    <s v="Sean"/>
    <x v="107"/>
    <x v="0"/>
    <s v="COMP SIGHT"/>
    <s v="M"/>
    <d v="2016-05-15T00:00:00"/>
    <n v="150"/>
    <x v="0"/>
    <x v="131"/>
    <n v="145.62068965517241"/>
    <x v="23"/>
    <x v="1"/>
  </r>
  <r>
    <s v="POTTER"/>
    <s v="Sean"/>
    <x v="107"/>
    <x v="0"/>
    <s v="COMP SIGHT"/>
    <s v="M"/>
    <d v="2016-09-04T00:00:00"/>
    <n v="150"/>
    <x v="0"/>
    <x v="131"/>
    <n v="145.62068965517241"/>
    <x v="24"/>
    <x v="1"/>
  </r>
  <r>
    <s v="POTTER"/>
    <s v="Sean"/>
    <x v="107"/>
    <x v="0"/>
    <s v="COMP SIGHT"/>
    <s v="M"/>
    <d v="2016-08-28T00:00:00"/>
    <n v="143"/>
    <x v="0"/>
    <x v="131"/>
    <n v="145.62068965517241"/>
    <x v="25"/>
    <x v="1"/>
  </r>
  <r>
    <s v="POTTER"/>
    <s v="Sean"/>
    <x v="107"/>
    <x v="0"/>
    <s v="COMP SIGHT"/>
    <s v="M"/>
    <d v="2016-05-22T00:00:00"/>
    <n v="140"/>
    <x v="0"/>
    <x v="131"/>
    <n v="145.62068965517241"/>
    <x v="26"/>
    <x v="1"/>
  </r>
  <r>
    <s v="POTTER"/>
    <s v="Sean"/>
    <x v="107"/>
    <x v="0"/>
    <s v="COMP SIGHT"/>
    <s v="M"/>
    <d v="2016-03-06T00:00:00"/>
    <m/>
    <x v="4"/>
    <x v="88"/>
    <n v="0"/>
    <x v="22"/>
    <x v="1"/>
  </r>
  <r>
    <s v="POTTER"/>
    <s v="Sean"/>
    <x v="107"/>
    <x v="0"/>
    <s v="COMP SIGHT"/>
    <s v="M"/>
    <d v="2016-03-13T00:00:00"/>
    <m/>
    <x v="4"/>
    <x v="88"/>
    <n v="0"/>
    <x v="22"/>
    <x v="1"/>
  </r>
  <r>
    <s v="POTTER"/>
    <s v="Sean"/>
    <x v="107"/>
    <x v="0"/>
    <s v="COMP SIGHT"/>
    <s v="M"/>
    <d v="2016-10-30T00:00:00"/>
    <m/>
    <x v="4"/>
    <x v="88"/>
    <n v="0"/>
    <x v="22"/>
    <x v="1"/>
  </r>
  <r>
    <s v="QUINN"/>
    <s v="Jane"/>
    <x v="108"/>
    <x v="0"/>
    <s v="RECURVE"/>
    <s v="F"/>
    <d v="2016-03-13T00:00:00"/>
    <n v="40"/>
    <x v="1"/>
    <x v="24"/>
    <n v="2.6896551724137931"/>
    <x v="0"/>
    <x v="0"/>
  </r>
  <r>
    <s v="QUINN"/>
    <s v="Jane"/>
    <x v="108"/>
    <x v="0"/>
    <s v="RECURVE"/>
    <s v="F"/>
    <d v="2016-03-20T00:00:00"/>
    <n v="38"/>
    <x v="1"/>
    <x v="24"/>
    <n v="2.6896551724137931"/>
    <x v="1"/>
    <x v="0"/>
  </r>
  <r>
    <s v="QUINN"/>
    <s v="Jane"/>
    <x v="108"/>
    <x v="0"/>
    <s v="RECURVE"/>
    <s v="F"/>
    <d v="2016-01-17T00:00:00"/>
    <m/>
    <x v="4"/>
    <x v="88"/>
    <n v="0"/>
    <x v="22"/>
    <x v="0"/>
  </r>
  <r>
    <s v="QUINN"/>
    <s v="Jane"/>
    <x v="108"/>
    <x v="0"/>
    <s v="RECURVE"/>
    <s v="F"/>
    <d v="2016-01-31T00:00:00"/>
    <m/>
    <x v="4"/>
    <x v="88"/>
    <n v="0"/>
    <x v="22"/>
    <x v="0"/>
  </r>
  <r>
    <s v="QUINN"/>
    <s v="Jane"/>
    <x v="108"/>
    <x v="0"/>
    <s v="RECURVE"/>
    <s v="F"/>
    <d v="2016-02-07T00:00:00"/>
    <m/>
    <x v="4"/>
    <x v="88"/>
    <n v="0"/>
    <x v="22"/>
    <x v="0"/>
  </r>
  <r>
    <s v="QUINN"/>
    <s v="Jane"/>
    <x v="108"/>
    <x v="0"/>
    <s v="RECURVE"/>
    <s v="F"/>
    <d v="2016-02-14T00:00:00"/>
    <m/>
    <x v="4"/>
    <x v="88"/>
    <n v="0"/>
    <x v="22"/>
    <x v="0"/>
  </r>
  <r>
    <s v="QUINN"/>
    <s v="Jane"/>
    <x v="108"/>
    <x v="0"/>
    <s v="RECURVE"/>
    <s v="F"/>
    <d v="2016-02-21T00:00:00"/>
    <m/>
    <x v="4"/>
    <x v="88"/>
    <n v="0"/>
    <x v="22"/>
    <x v="0"/>
  </r>
  <r>
    <s v="QUINN"/>
    <s v="Jane"/>
    <x v="108"/>
    <x v="0"/>
    <s v="RECURVE"/>
    <s v="F"/>
    <d v="2016-02-28T00:00:00"/>
    <m/>
    <x v="4"/>
    <x v="88"/>
    <n v="0"/>
    <x v="22"/>
    <x v="0"/>
  </r>
  <r>
    <s v="QUINN"/>
    <s v="Jane"/>
    <x v="108"/>
    <x v="0"/>
    <s v="RECURVE"/>
    <s v="F"/>
    <d v="2016-03-06T00:00:00"/>
    <m/>
    <x v="4"/>
    <x v="88"/>
    <n v="0"/>
    <x v="22"/>
    <x v="0"/>
  </r>
  <r>
    <s v="QUINN"/>
    <s v="Jane"/>
    <x v="108"/>
    <x v="0"/>
    <s v="RECURVE"/>
    <s v="F"/>
    <d v="2016-04-03T00:00:00"/>
    <m/>
    <x v="4"/>
    <x v="88"/>
    <n v="0"/>
    <x v="22"/>
    <x v="0"/>
  </r>
  <r>
    <s v="QUINN"/>
    <s v="Jane"/>
    <x v="108"/>
    <x v="0"/>
    <s v="RECURVE"/>
    <s v="F"/>
    <d v="2016-04-17T00:00:00"/>
    <m/>
    <x v="4"/>
    <x v="88"/>
    <n v="0"/>
    <x v="22"/>
    <x v="0"/>
  </r>
  <r>
    <s v="QUINN"/>
    <s v="Jane"/>
    <x v="108"/>
    <x v="0"/>
    <s v="RECURVE"/>
    <s v="F"/>
    <d v="2016-05-15T00:00:00"/>
    <m/>
    <x v="4"/>
    <x v="88"/>
    <n v="0"/>
    <x v="22"/>
    <x v="0"/>
  </r>
  <r>
    <s v="QUINN"/>
    <s v="Jane"/>
    <x v="108"/>
    <x v="0"/>
    <s v="RECURVE"/>
    <s v="F"/>
    <d v="2016-05-22T00:00:00"/>
    <m/>
    <x v="4"/>
    <x v="88"/>
    <n v="0"/>
    <x v="22"/>
    <x v="0"/>
  </r>
  <r>
    <s v="QUINN"/>
    <s v="Jane"/>
    <x v="108"/>
    <x v="0"/>
    <s v="RECURVE"/>
    <s v="F"/>
    <d v="2016-05-29T00:00:00"/>
    <m/>
    <x v="4"/>
    <x v="88"/>
    <n v="0"/>
    <x v="22"/>
    <x v="0"/>
  </r>
  <r>
    <s v="QUINN"/>
    <s v="Jane"/>
    <x v="108"/>
    <x v="0"/>
    <s v="RECURVE"/>
    <s v="F"/>
    <d v="2016-06-05T00:00:00"/>
    <m/>
    <x v="4"/>
    <x v="88"/>
    <n v="0"/>
    <x v="22"/>
    <x v="0"/>
  </r>
  <r>
    <s v="QUINN"/>
    <s v="Jane"/>
    <x v="108"/>
    <x v="0"/>
    <s v="RECURVE"/>
    <s v="F"/>
    <d v="2016-06-19T00:00:00"/>
    <m/>
    <x v="4"/>
    <x v="88"/>
    <n v="0"/>
    <x v="22"/>
    <x v="0"/>
  </r>
  <r>
    <s v="QUINN"/>
    <s v="Jane"/>
    <x v="108"/>
    <x v="0"/>
    <s v="RECURVE"/>
    <s v="F"/>
    <d v="2016-07-03T00:00:00"/>
    <m/>
    <x v="4"/>
    <x v="88"/>
    <n v="0"/>
    <x v="22"/>
    <x v="0"/>
  </r>
  <r>
    <s v="QUINN"/>
    <s v="Jane"/>
    <x v="108"/>
    <x v="0"/>
    <s v="RECURVE"/>
    <s v="F"/>
    <d v="2016-07-10T00:00:00"/>
    <m/>
    <x v="4"/>
    <x v="88"/>
    <n v="0"/>
    <x v="22"/>
    <x v="0"/>
  </r>
  <r>
    <s v="QUINN"/>
    <s v="Jane"/>
    <x v="108"/>
    <x v="0"/>
    <s v="RECURVE"/>
    <s v="F"/>
    <d v="2016-08-07T00:00:00"/>
    <m/>
    <x v="4"/>
    <x v="88"/>
    <n v="0"/>
    <x v="22"/>
    <x v="0"/>
  </r>
  <r>
    <s v="QUINN"/>
    <s v="Jane"/>
    <x v="108"/>
    <x v="0"/>
    <s v="RECURVE"/>
    <s v="F"/>
    <d v="2016-08-14T00:00:00"/>
    <m/>
    <x v="4"/>
    <x v="88"/>
    <n v="0"/>
    <x v="22"/>
    <x v="0"/>
  </r>
  <r>
    <s v="QUINN"/>
    <s v="Jane"/>
    <x v="108"/>
    <x v="0"/>
    <s v="RECURVE"/>
    <s v="F"/>
    <d v="2016-08-28T00:00:00"/>
    <m/>
    <x v="4"/>
    <x v="88"/>
    <n v="0"/>
    <x v="22"/>
    <x v="0"/>
  </r>
  <r>
    <s v="QUINN"/>
    <s v="Jane"/>
    <x v="108"/>
    <x v="0"/>
    <s v="RECURVE"/>
    <s v="F"/>
    <d v="2016-09-04T00:00:00"/>
    <m/>
    <x v="4"/>
    <x v="88"/>
    <n v="0"/>
    <x v="22"/>
    <x v="0"/>
  </r>
  <r>
    <s v="QUINN"/>
    <s v="Jane"/>
    <x v="108"/>
    <x v="0"/>
    <s v="RECURVE"/>
    <s v="F"/>
    <d v="2016-09-11T00:00:00"/>
    <m/>
    <x v="4"/>
    <x v="88"/>
    <n v="0"/>
    <x v="22"/>
    <x v="0"/>
  </r>
  <r>
    <s v="QUINN"/>
    <s v="Jane"/>
    <x v="108"/>
    <x v="0"/>
    <s v="RECURVE"/>
    <s v="F"/>
    <d v="2016-09-18T00:00:00"/>
    <m/>
    <x v="4"/>
    <x v="88"/>
    <n v="0"/>
    <x v="22"/>
    <x v="0"/>
  </r>
  <r>
    <s v="QUINN"/>
    <s v="Jane"/>
    <x v="108"/>
    <x v="0"/>
    <s v="RECURVE"/>
    <s v="F"/>
    <d v="2016-10-09T00:00:00"/>
    <m/>
    <x v="4"/>
    <x v="88"/>
    <n v="0"/>
    <x v="22"/>
    <x v="0"/>
  </r>
  <r>
    <s v="QUINN"/>
    <s v="Jane"/>
    <x v="108"/>
    <x v="0"/>
    <s v="RECURVE"/>
    <s v="F"/>
    <d v="2016-10-02T00:00:00"/>
    <m/>
    <x v="4"/>
    <x v="88"/>
    <n v="0"/>
    <x v="22"/>
    <x v="0"/>
  </r>
  <r>
    <s v="QUINN"/>
    <s v="Jane"/>
    <x v="108"/>
    <x v="0"/>
    <s v="RECURVE"/>
    <s v="F"/>
    <d v="2016-10-16T00:00:00"/>
    <m/>
    <x v="4"/>
    <x v="88"/>
    <n v="0"/>
    <x v="22"/>
    <x v="0"/>
  </r>
  <r>
    <s v="QUINN"/>
    <s v="Jane"/>
    <x v="108"/>
    <x v="0"/>
    <s v="RECURVE"/>
    <s v="F"/>
    <d v="2016-10-23T00:00:00"/>
    <m/>
    <x v="4"/>
    <x v="88"/>
    <n v="0"/>
    <x v="22"/>
    <x v="0"/>
  </r>
  <r>
    <s v="QUINN"/>
    <s v="Jane"/>
    <x v="108"/>
    <x v="0"/>
    <s v="RECURVE"/>
    <s v="F"/>
    <d v="2016-10-30T00:00:00"/>
    <m/>
    <x v="4"/>
    <x v="88"/>
    <n v="0"/>
    <x v="22"/>
    <x v="0"/>
  </r>
  <r>
    <s v="RUSS"/>
    <s v="Trent"/>
    <x v="109"/>
    <x v="0"/>
    <s v="COMP SIGHT"/>
    <s v="M"/>
    <d v="2016-04-17T00:00:00"/>
    <n v="115"/>
    <x v="0"/>
    <x v="132"/>
    <n v="10.827586206896552"/>
    <x v="0"/>
    <x v="0"/>
  </r>
  <r>
    <s v="RUSS"/>
    <s v="Trent"/>
    <x v="109"/>
    <x v="0"/>
    <s v="COMP SIGHT"/>
    <s v="M"/>
    <d v="2016-03-20T00:00:00"/>
    <n v="108"/>
    <x v="0"/>
    <x v="132"/>
    <n v="10.827586206896552"/>
    <x v="1"/>
    <x v="0"/>
  </r>
  <r>
    <s v="RUSS"/>
    <s v="Trent"/>
    <x v="109"/>
    <x v="0"/>
    <s v="COMP SIGHT"/>
    <s v="M"/>
    <d v="2016-03-06T00:00:00"/>
    <n v="91"/>
    <x v="0"/>
    <x v="132"/>
    <n v="10.827586206896552"/>
    <x v="2"/>
    <x v="0"/>
  </r>
  <r>
    <s v="RUSS"/>
    <s v="Trent"/>
    <x v="109"/>
    <x v="0"/>
    <s v="COMP SIGHT"/>
    <s v="M"/>
    <d v="2016-01-17T00:00:00"/>
    <m/>
    <x v="4"/>
    <x v="88"/>
    <n v="0"/>
    <x v="22"/>
    <x v="0"/>
  </r>
  <r>
    <s v="RUSS"/>
    <s v="Trent"/>
    <x v="109"/>
    <x v="0"/>
    <s v="COMP SIGHT"/>
    <s v="M"/>
    <d v="2016-01-31T00:00:00"/>
    <m/>
    <x v="4"/>
    <x v="88"/>
    <n v="0"/>
    <x v="22"/>
    <x v="0"/>
  </r>
  <r>
    <s v="RUSS"/>
    <s v="Trent"/>
    <x v="109"/>
    <x v="0"/>
    <s v="COMP SIGHT"/>
    <s v="M"/>
    <d v="2016-02-07T00:00:00"/>
    <m/>
    <x v="4"/>
    <x v="88"/>
    <n v="0"/>
    <x v="22"/>
    <x v="0"/>
  </r>
  <r>
    <s v="RUSS"/>
    <s v="Trent"/>
    <x v="109"/>
    <x v="0"/>
    <s v="COMP SIGHT"/>
    <s v="M"/>
    <d v="2016-02-14T00:00:00"/>
    <m/>
    <x v="4"/>
    <x v="88"/>
    <n v="0"/>
    <x v="22"/>
    <x v="0"/>
  </r>
  <r>
    <s v="RUSS"/>
    <s v="Trent"/>
    <x v="109"/>
    <x v="0"/>
    <s v="COMP SIGHT"/>
    <s v="M"/>
    <d v="2016-02-21T00:00:00"/>
    <m/>
    <x v="4"/>
    <x v="88"/>
    <n v="0"/>
    <x v="22"/>
    <x v="0"/>
  </r>
  <r>
    <s v="RUSS"/>
    <s v="Trent"/>
    <x v="109"/>
    <x v="0"/>
    <s v="COMP SIGHT"/>
    <s v="M"/>
    <d v="2016-02-28T00:00:00"/>
    <m/>
    <x v="4"/>
    <x v="88"/>
    <n v="0"/>
    <x v="22"/>
    <x v="0"/>
  </r>
  <r>
    <s v="RUSS"/>
    <s v="Trent"/>
    <x v="109"/>
    <x v="0"/>
    <s v="COMP SIGHT"/>
    <s v="M"/>
    <d v="2016-03-13T00:00:00"/>
    <m/>
    <x v="4"/>
    <x v="88"/>
    <n v="0"/>
    <x v="22"/>
    <x v="0"/>
  </r>
  <r>
    <s v="RUSS"/>
    <s v="Trent"/>
    <x v="109"/>
    <x v="0"/>
    <s v="COMP SIGHT"/>
    <s v="M"/>
    <d v="2016-04-03T00:00:00"/>
    <m/>
    <x v="4"/>
    <x v="88"/>
    <n v="0"/>
    <x v="22"/>
    <x v="0"/>
  </r>
  <r>
    <s v="RUSS"/>
    <s v="Trent"/>
    <x v="109"/>
    <x v="0"/>
    <s v="COMP SIGHT"/>
    <s v="M"/>
    <d v="2016-05-15T00:00:00"/>
    <m/>
    <x v="4"/>
    <x v="88"/>
    <n v="0"/>
    <x v="22"/>
    <x v="0"/>
  </r>
  <r>
    <s v="RUSS"/>
    <s v="Trent"/>
    <x v="109"/>
    <x v="0"/>
    <s v="COMP SIGHT"/>
    <s v="M"/>
    <d v="2016-05-22T00:00:00"/>
    <m/>
    <x v="4"/>
    <x v="88"/>
    <n v="0"/>
    <x v="22"/>
    <x v="0"/>
  </r>
  <r>
    <s v="RUSS"/>
    <s v="Trent"/>
    <x v="109"/>
    <x v="0"/>
    <s v="COMP SIGHT"/>
    <s v="M"/>
    <d v="2016-05-29T00:00:00"/>
    <m/>
    <x v="4"/>
    <x v="88"/>
    <n v="0"/>
    <x v="22"/>
    <x v="0"/>
  </r>
  <r>
    <s v="RUSS"/>
    <s v="Trent"/>
    <x v="109"/>
    <x v="0"/>
    <s v="COMP SIGHT"/>
    <s v="M"/>
    <d v="2016-06-05T00:00:00"/>
    <m/>
    <x v="4"/>
    <x v="88"/>
    <n v="0"/>
    <x v="22"/>
    <x v="0"/>
  </r>
  <r>
    <s v="RUSS"/>
    <s v="Trent"/>
    <x v="109"/>
    <x v="0"/>
    <s v="COMP SIGHT"/>
    <s v="M"/>
    <d v="2016-06-19T00:00:00"/>
    <m/>
    <x v="4"/>
    <x v="88"/>
    <n v="0"/>
    <x v="22"/>
    <x v="0"/>
  </r>
  <r>
    <s v="RUSS"/>
    <s v="Trent"/>
    <x v="109"/>
    <x v="0"/>
    <s v="COMP SIGHT"/>
    <s v="M"/>
    <d v="2016-07-03T00:00:00"/>
    <m/>
    <x v="4"/>
    <x v="88"/>
    <n v="0"/>
    <x v="22"/>
    <x v="0"/>
  </r>
  <r>
    <s v="RUSS"/>
    <s v="Trent"/>
    <x v="109"/>
    <x v="0"/>
    <s v="COMP SIGHT"/>
    <s v="M"/>
    <d v="2016-07-10T00:00:00"/>
    <m/>
    <x v="4"/>
    <x v="88"/>
    <n v="0"/>
    <x v="22"/>
    <x v="0"/>
  </r>
  <r>
    <s v="RUSS"/>
    <s v="Trent"/>
    <x v="109"/>
    <x v="0"/>
    <s v="COMP SIGHT"/>
    <s v="M"/>
    <d v="2016-08-07T00:00:00"/>
    <m/>
    <x v="4"/>
    <x v="88"/>
    <n v="0"/>
    <x v="22"/>
    <x v="0"/>
  </r>
  <r>
    <s v="RUSS"/>
    <s v="Trent"/>
    <x v="109"/>
    <x v="0"/>
    <s v="COMP SIGHT"/>
    <s v="M"/>
    <d v="2016-08-14T00:00:00"/>
    <m/>
    <x v="4"/>
    <x v="88"/>
    <n v="0"/>
    <x v="22"/>
    <x v="0"/>
  </r>
  <r>
    <s v="RUSS"/>
    <s v="Trent"/>
    <x v="109"/>
    <x v="0"/>
    <s v="COMP SIGHT"/>
    <s v="M"/>
    <d v="2016-08-28T00:00:00"/>
    <m/>
    <x v="4"/>
    <x v="88"/>
    <n v="0"/>
    <x v="22"/>
    <x v="0"/>
  </r>
  <r>
    <s v="RUSS"/>
    <s v="Trent"/>
    <x v="109"/>
    <x v="0"/>
    <s v="COMP SIGHT"/>
    <s v="M"/>
    <d v="2016-09-04T00:00:00"/>
    <m/>
    <x v="4"/>
    <x v="88"/>
    <n v="0"/>
    <x v="22"/>
    <x v="0"/>
  </r>
  <r>
    <s v="RUSS"/>
    <s v="Trent"/>
    <x v="109"/>
    <x v="0"/>
    <s v="COMP SIGHT"/>
    <s v="M"/>
    <d v="2016-09-11T00:00:00"/>
    <m/>
    <x v="4"/>
    <x v="88"/>
    <n v="0"/>
    <x v="22"/>
    <x v="0"/>
  </r>
  <r>
    <s v="RUSS"/>
    <s v="Trent"/>
    <x v="109"/>
    <x v="0"/>
    <s v="COMP SIGHT"/>
    <s v="M"/>
    <d v="2016-09-18T00:00:00"/>
    <m/>
    <x v="4"/>
    <x v="88"/>
    <n v="0"/>
    <x v="22"/>
    <x v="0"/>
  </r>
  <r>
    <s v="RUSS"/>
    <s v="Trent"/>
    <x v="109"/>
    <x v="0"/>
    <s v="COMP SIGHT"/>
    <s v="M"/>
    <d v="2016-10-09T00:00:00"/>
    <m/>
    <x v="4"/>
    <x v="88"/>
    <n v="0"/>
    <x v="22"/>
    <x v="0"/>
  </r>
  <r>
    <s v="RUSS"/>
    <s v="Trent"/>
    <x v="109"/>
    <x v="0"/>
    <s v="COMP SIGHT"/>
    <s v="M"/>
    <d v="2016-10-02T00:00:00"/>
    <m/>
    <x v="4"/>
    <x v="88"/>
    <n v="0"/>
    <x v="22"/>
    <x v="0"/>
  </r>
  <r>
    <s v="RUSS"/>
    <s v="Trent"/>
    <x v="109"/>
    <x v="0"/>
    <s v="COMP SIGHT"/>
    <s v="M"/>
    <d v="2016-10-16T00:00:00"/>
    <m/>
    <x v="4"/>
    <x v="88"/>
    <n v="0"/>
    <x v="22"/>
    <x v="0"/>
  </r>
  <r>
    <s v="RUSS"/>
    <s v="Trent"/>
    <x v="109"/>
    <x v="0"/>
    <s v="COMP SIGHT"/>
    <s v="M"/>
    <d v="2016-10-23T00:00:00"/>
    <m/>
    <x v="4"/>
    <x v="88"/>
    <n v="0"/>
    <x v="22"/>
    <x v="0"/>
  </r>
  <r>
    <s v="RUSS"/>
    <s v="Trent"/>
    <x v="109"/>
    <x v="0"/>
    <s v="COMP SIGHT"/>
    <s v="M"/>
    <d v="2016-10-30T00:00:00"/>
    <m/>
    <x v="4"/>
    <x v="88"/>
    <n v="0"/>
    <x v="22"/>
    <x v="0"/>
  </r>
  <r>
    <s v="SCHATZ"/>
    <s v="Caleb"/>
    <x v="110"/>
    <x v="3"/>
    <s v="BARE"/>
    <s v="M"/>
    <d v="2016-10-02T00:00:00"/>
    <n v="49"/>
    <x v="3"/>
    <x v="51"/>
    <n v="1.6896551724137931"/>
    <x v="0"/>
    <x v="0"/>
  </r>
  <r>
    <s v="SCHATZ"/>
    <s v="Caleb"/>
    <x v="110"/>
    <x v="3"/>
    <s v="BARE"/>
    <s v="M"/>
    <d v="2016-10-16T00:00:00"/>
    <m/>
    <x v="4"/>
    <x v="88"/>
    <n v="0"/>
    <x v="22"/>
    <x v="0"/>
  </r>
  <r>
    <s v="SCHATZ"/>
    <s v="Caleb"/>
    <x v="110"/>
    <x v="3"/>
    <s v="BARE"/>
    <s v="M"/>
    <d v="2016-10-23T00:00:00"/>
    <m/>
    <x v="4"/>
    <x v="88"/>
    <n v="0"/>
    <x v="22"/>
    <x v="0"/>
  </r>
  <r>
    <s v="SCHATZ"/>
    <s v="Caleb"/>
    <x v="110"/>
    <x v="3"/>
    <s v="BARE"/>
    <s v="M"/>
    <d v="2016-10-30T00:00:00"/>
    <m/>
    <x v="4"/>
    <x v="88"/>
    <n v="0"/>
    <x v="22"/>
    <x v="0"/>
  </r>
  <r>
    <s v="SCHATZ"/>
    <s v="Tim"/>
    <x v="111"/>
    <x v="0"/>
    <s v="RECURVE"/>
    <s v="M"/>
    <d v="2016-10-02T00:00:00"/>
    <n v="91"/>
    <x v="1"/>
    <x v="133"/>
    <n v="3.1379310344827585"/>
    <x v="0"/>
    <x v="0"/>
  </r>
  <r>
    <s v="SCHATZ"/>
    <s v="Tim"/>
    <x v="111"/>
    <x v="0"/>
    <s v="RECURVE"/>
    <s v="M"/>
    <d v="2016-10-16T00:00:00"/>
    <m/>
    <x v="4"/>
    <x v="88"/>
    <n v="0"/>
    <x v="22"/>
    <x v="0"/>
  </r>
  <r>
    <s v="SCHATZ"/>
    <s v="Tim"/>
    <x v="111"/>
    <x v="0"/>
    <s v="RECURVE"/>
    <s v="M"/>
    <d v="2016-10-23T00:00:00"/>
    <m/>
    <x v="4"/>
    <x v="88"/>
    <n v="0"/>
    <x v="22"/>
    <x v="0"/>
  </r>
  <r>
    <s v="SCHATZ"/>
    <s v="Tim"/>
    <x v="111"/>
    <x v="0"/>
    <s v="RECURVE"/>
    <s v="M"/>
    <d v="2016-10-30T00:00:00"/>
    <m/>
    <x v="4"/>
    <x v="88"/>
    <n v="0"/>
    <x v="22"/>
    <x v="0"/>
  </r>
  <r>
    <s v="SCOTT"/>
    <s v="Mark"/>
    <x v="112"/>
    <x v="0"/>
    <s v="COMP SIGHT"/>
    <s v="M"/>
    <d v="2016-03-06T00:00:00"/>
    <n v="51"/>
    <x v="0"/>
    <x v="7"/>
    <n v="3.0689655172413794"/>
    <x v="0"/>
    <x v="0"/>
  </r>
  <r>
    <s v="SCOTT"/>
    <s v="Mark"/>
    <x v="112"/>
    <x v="0"/>
    <s v="COMP SIGHT"/>
    <s v="M"/>
    <d v="2016-03-20T00:00:00"/>
    <n v="38"/>
    <x v="0"/>
    <x v="7"/>
    <n v="3.0689655172413794"/>
    <x v="1"/>
    <x v="0"/>
  </r>
  <r>
    <s v="SCOTT"/>
    <s v="Mark"/>
    <x v="112"/>
    <x v="0"/>
    <s v="COMP SIGHT"/>
    <s v="M"/>
    <d v="2016-01-17T00:00:00"/>
    <m/>
    <x v="4"/>
    <x v="88"/>
    <n v="0"/>
    <x v="22"/>
    <x v="0"/>
  </r>
  <r>
    <s v="SCOTT"/>
    <s v="Mark"/>
    <x v="112"/>
    <x v="0"/>
    <s v="COMP SIGHT"/>
    <s v="M"/>
    <d v="2016-01-31T00:00:00"/>
    <m/>
    <x v="4"/>
    <x v="88"/>
    <n v="0"/>
    <x v="22"/>
    <x v="0"/>
  </r>
  <r>
    <s v="SCOTT"/>
    <s v="Mark"/>
    <x v="112"/>
    <x v="0"/>
    <s v="COMP SIGHT"/>
    <s v="M"/>
    <d v="2016-02-07T00:00:00"/>
    <m/>
    <x v="4"/>
    <x v="88"/>
    <n v="0"/>
    <x v="22"/>
    <x v="0"/>
  </r>
  <r>
    <s v="SCOTT"/>
    <s v="Mark"/>
    <x v="112"/>
    <x v="0"/>
    <s v="COMP SIGHT"/>
    <s v="M"/>
    <d v="2016-02-14T00:00:00"/>
    <m/>
    <x v="4"/>
    <x v="88"/>
    <n v="0"/>
    <x v="22"/>
    <x v="0"/>
  </r>
  <r>
    <s v="SCOTT"/>
    <s v="Mark"/>
    <x v="112"/>
    <x v="0"/>
    <s v="COMP SIGHT"/>
    <s v="M"/>
    <d v="2016-02-21T00:00:00"/>
    <m/>
    <x v="4"/>
    <x v="88"/>
    <n v="0"/>
    <x v="22"/>
    <x v="0"/>
  </r>
  <r>
    <s v="SCOTT"/>
    <s v="Mark"/>
    <x v="112"/>
    <x v="0"/>
    <s v="COMP SIGHT"/>
    <s v="M"/>
    <d v="2016-02-28T00:00:00"/>
    <m/>
    <x v="4"/>
    <x v="88"/>
    <n v="0"/>
    <x v="22"/>
    <x v="0"/>
  </r>
  <r>
    <s v="SCOTT"/>
    <s v="Mark"/>
    <x v="112"/>
    <x v="0"/>
    <s v="COMP SIGHT"/>
    <s v="M"/>
    <d v="2016-03-13T00:00:00"/>
    <m/>
    <x v="4"/>
    <x v="88"/>
    <n v="0"/>
    <x v="22"/>
    <x v="0"/>
  </r>
  <r>
    <s v="SCOTT"/>
    <s v="Mark"/>
    <x v="112"/>
    <x v="0"/>
    <s v="COMP SIGHT"/>
    <s v="M"/>
    <d v="2016-04-03T00:00:00"/>
    <m/>
    <x v="4"/>
    <x v="88"/>
    <n v="0"/>
    <x v="22"/>
    <x v="0"/>
  </r>
  <r>
    <s v="SCOTT"/>
    <s v="Mark"/>
    <x v="112"/>
    <x v="0"/>
    <s v="COMP SIGHT"/>
    <s v="M"/>
    <d v="2016-04-17T00:00:00"/>
    <m/>
    <x v="4"/>
    <x v="88"/>
    <n v="0"/>
    <x v="22"/>
    <x v="0"/>
  </r>
  <r>
    <s v="SCOTT"/>
    <s v="Mark"/>
    <x v="112"/>
    <x v="0"/>
    <s v="COMP SIGHT"/>
    <s v="M"/>
    <d v="2016-05-15T00:00:00"/>
    <m/>
    <x v="4"/>
    <x v="88"/>
    <n v="0"/>
    <x v="22"/>
    <x v="0"/>
  </r>
  <r>
    <s v="SCOTT"/>
    <s v="Mark"/>
    <x v="112"/>
    <x v="0"/>
    <s v="COMP SIGHT"/>
    <s v="M"/>
    <d v="2016-05-22T00:00:00"/>
    <m/>
    <x v="4"/>
    <x v="88"/>
    <n v="0"/>
    <x v="22"/>
    <x v="0"/>
  </r>
  <r>
    <s v="SCOTT"/>
    <s v="Mark"/>
    <x v="112"/>
    <x v="0"/>
    <s v="COMP SIGHT"/>
    <s v="M"/>
    <d v="2016-05-29T00:00:00"/>
    <m/>
    <x v="4"/>
    <x v="88"/>
    <n v="0"/>
    <x v="22"/>
    <x v="0"/>
  </r>
  <r>
    <s v="SCOTT"/>
    <s v="Mark"/>
    <x v="112"/>
    <x v="0"/>
    <s v="COMP SIGHT"/>
    <s v="M"/>
    <d v="2016-06-05T00:00:00"/>
    <m/>
    <x v="4"/>
    <x v="88"/>
    <n v="0"/>
    <x v="22"/>
    <x v="0"/>
  </r>
  <r>
    <s v="SCOTT"/>
    <s v="Mark"/>
    <x v="112"/>
    <x v="0"/>
    <s v="COMP SIGHT"/>
    <s v="M"/>
    <d v="2016-06-19T00:00:00"/>
    <m/>
    <x v="4"/>
    <x v="88"/>
    <n v="0"/>
    <x v="22"/>
    <x v="0"/>
  </r>
  <r>
    <s v="SCOTT"/>
    <s v="Mark"/>
    <x v="112"/>
    <x v="0"/>
    <s v="COMP SIGHT"/>
    <s v="M"/>
    <d v="2016-07-03T00:00:00"/>
    <m/>
    <x v="4"/>
    <x v="88"/>
    <n v="0"/>
    <x v="22"/>
    <x v="0"/>
  </r>
  <r>
    <s v="SCOTT"/>
    <s v="Mark"/>
    <x v="112"/>
    <x v="0"/>
    <s v="COMP SIGHT"/>
    <s v="M"/>
    <d v="2016-07-10T00:00:00"/>
    <m/>
    <x v="4"/>
    <x v="88"/>
    <n v="0"/>
    <x v="22"/>
    <x v="0"/>
  </r>
  <r>
    <s v="SCOTT"/>
    <s v="Mark"/>
    <x v="112"/>
    <x v="0"/>
    <s v="COMP SIGHT"/>
    <s v="M"/>
    <d v="2016-08-07T00:00:00"/>
    <m/>
    <x v="4"/>
    <x v="88"/>
    <n v="0"/>
    <x v="22"/>
    <x v="0"/>
  </r>
  <r>
    <s v="SCOTT"/>
    <s v="Mark"/>
    <x v="112"/>
    <x v="0"/>
    <s v="COMP SIGHT"/>
    <s v="M"/>
    <d v="2016-08-14T00:00:00"/>
    <m/>
    <x v="4"/>
    <x v="88"/>
    <n v="0"/>
    <x v="22"/>
    <x v="0"/>
  </r>
  <r>
    <s v="SCOTT"/>
    <s v="Mark"/>
    <x v="112"/>
    <x v="0"/>
    <s v="COMP SIGHT"/>
    <s v="M"/>
    <d v="2016-08-28T00:00:00"/>
    <m/>
    <x v="4"/>
    <x v="88"/>
    <n v="0"/>
    <x v="22"/>
    <x v="0"/>
  </r>
  <r>
    <s v="SCOTT"/>
    <s v="Mark"/>
    <x v="112"/>
    <x v="0"/>
    <s v="COMP SIGHT"/>
    <s v="M"/>
    <d v="2016-09-04T00:00:00"/>
    <m/>
    <x v="4"/>
    <x v="88"/>
    <n v="0"/>
    <x v="22"/>
    <x v="0"/>
  </r>
  <r>
    <s v="SCOTT"/>
    <s v="Mark"/>
    <x v="112"/>
    <x v="0"/>
    <s v="COMP SIGHT"/>
    <s v="M"/>
    <d v="2016-09-11T00:00:00"/>
    <m/>
    <x v="4"/>
    <x v="88"/>
    <n v="0"/>
    <x v="22"/>
    <x v="0"/>
  </r>
  <r>
    <s v="SCOTT"/>
    <s v="Mark"/>
    <x v="112"/>
    <x v="0"/>
    <s v="COMP SIGHT"/>
    <s v="M"/>
    <d v="2016-09-18T00:00:00"/>
    <m/>
    <x v="4"/>
    <x v="88"/>
    <n v="0"/>
    <x v="22"/>
    <x v="0"/>
  </r>
  <r>
    <s v="SCOTT"/>
    <s v="Mark"/>
    <x v="112"/>
    <x v="0"/>
    <s v="COMP SIGHT"/>
    <s v="M"/>
    <d v="2016-10-09T00:00:00"/>
    <m/>
    <x v="4"/>
    <x v="88"/>
    <n v="0"/>
    <x v="22"/>
    <x v="0"/>
  </r>
  <r>
    <s v="SCOTT"/>
    <s v="Mark"/>
    <x v="112"/>
    <x v="0"/>
    <s v="COMP SIGHT"/>
    <s v="M"/>
    <d v="2016-10-02T00:00:00"/>
    <m/>
    <x v="4"/>
    <x v="88"/>
    <n v="0"/>
    <x v="22"/>
    <x v="0"/>
  </r>
  <r>
    <s v="SCOTT"/>
    <s v="Mark"/>
    <x v="112"/>
    <x v="0"/>
    <s v="COMP SIGHT"/>
    <s v="M"/>
    <d v="2016-10-16T00:00:00"/>
    <m/>
    <x v="4"/>
    <x v="88"/>
    <n v="0"/>
    <x v="22"/>
    <x v="0"/>
  </r>
  <r>
    <s v="SCOTT"/>
    <s v="Mark"/>
    <x v="112"/>
    <x v="0"/>
    <s v="COMP SIGHT"/>
    <s v="M"/>
    <d v="2016-10-23T00:00:00"/>
    <m/>
    <x v="4"/>
    <x v="88"/>
    <n v="0"/>
    <x v="22"/>
    <x v="0"/>
  </r>
  <r>
    <s v="SCOTT"/>
    <s v="Mark"/>
    <x v="112"/>
    <x v="0"/>
    <s v="COMP SIGHT"/>
    <s v="M"/>
    <d v="2016-10-30T00:00:00"/>
    <m/>
    <x v="4"/>
    <x v="88"/>
    <n v="0"/>
    <x v="22"/>
    <x v="0"/>
  </r>
  <r>
    <s v="SMITH"/>
    <s v="Nathan"/>
    <x v="113"/>
    <x v="0"/>
    <s v="COMP SIGHT"/>
    <s v="M"/>
    <d v="2016-08-28T00:00:00"/>
    <n v="113"/>
    <x v="0"/>
    <x v="134"/>
    <n v="11.689655172413794"/>
    <x v="0"/>
    <x v="0"/>
  </r>
  <r>
    <s v="SMITH"/>
    <s v="Nathan"/>
    <x v="113"/>
    <x v="0"/>
    <s v="COMP SIGHT"/>
    <s v="M"/>
    <d v="2016-09-04T00:00:00"/>
    <n v="113"/>
    <x v="0"/>
    <x v="134"/>
    <n v="11.689655172413794"/>
    <x v="1"/>
    <x v="0"/>
  </r>
  <r>
    <s v="SMITH"/>
    <s v="Nathan"/>
    <x v="113"/>
    <x v="0"/>
    <s v="COMP SIGHT"/>
    <s v="M"/>
    <d v="2016-09-11T00:00:00"/>
    <n v="113"/>
    <x v="0"/>
    <x v="134"/>
    <n v="11.689655172413794"/>
    <x v="2"/>
    <x v="0"/>
  </r>
  <r>
    <s v="SMITH"/>
    <s v="Nathan"/>
    <x v="113"/>
    <x v="0"/>
    <s v="COMP SIGHT"/>
    <s v="M"/>
    <d v="2016-01-17T00:00:00"/>
    <m/>
    <x v="4"/>
    <x v="88"/>
    <n v="0"/>
    <x v="22"/>
    <x v="0"/>
  </r>
  <r>
    <s v="SMITH"/>
    <s v="Nathan"/>
    <x v="113"/>
    <x v="0"/>
    <s v="COMP SIGHT"/>
    <s v="M"/>
    <d v="2016-01-31T00:00:00"/>
    <m/>
    <x v="4"/>
    <x v="88"/>
    <n v="0"/>
    <x v="22"/>
    <x v="0"/>
  </r>
  <r>
    <s v="SMITH"/>
    <s v="Nathan"/>
    <x v="113"/>
    <x v="0"/>
    <s v="COMP SIGHT"/>
    <s v="M"/>
    <d v="2016-02-07T00:00:00"/>
    <m/>
    <x v="4"/>
    <x v="88"/>
    <n v="0"/>
    <x v="22"/>
    <x v="0"/>
  </r>
  <r>
    <s v="SMITH"/>
    <s v="Nathan"/>
    <x v="113"/>
    <x v="0"/>
    <s v="COMP SIGHT"/>
    <s v="M"/>
    <d v="2016-02-14T00:00:00"/>
    <m/>
    <x v="4"/>
    <x v="88"/>
    <n v="0"/>
    <x v="22"/>
    <x v="0"/>
  </r>
  <r>
    <s v="SMITH"/>
    <s v="Nathan"/>
    <x v="113"/>
    <x v="0"/>
    <s v="COMP SIGHT"/>
    <s v="M"/>
    <d v="2016-02-21T00:00:00"/>
    <m/>
    <x v="4"/>
    <x v="88"/>
    <n v="0"/>
    <x v="22"/>
    <x v="0"/>
  </r>
  <r>
    <s v="SMITH"/>
    <s v="Nathan"/>
    <x v="113"/>
    <x v="0"/>
    <s v="COMP SIGHT"/>
    <s v="M"/>
    <d v="2016-02-28T00:00:00"/>
    <m/>
    <x v="4"/>
    <x v="88"/>
    <n v="0"/>
    <x v="22"/>
    <x v="0"/>
  </r>
  <r>
    <s v="SMITH"/>
    <s v="Nathan"/>
    <x v="113"/>
    <x v="0"/>
    <s v="COMP SIGHT"/>
    <s v="M"/>
    <d v="2016-03-06T00:00:00"/>
    <m/>
    <x v="4"/>
    <x v="88"/>
    <n v="0"/>
    <x v="22"/>
    <x v="0"/>
  </r>
  <r>
    <s v="SMITH"/>
    <s v="Nathan"/>
    <x v="113"/>
    <x v="0"/>
    <s v="COMP SIGHT"/>
    <s v="M"/>
    <d v="2016-03-13T00:00:00"/>
    <m/>
    <x v="4"/>
    <x v="88"/>
    <n v="0"/>
    <x v="22"/>
    <x v="0"/>
  </r>
  <r>
    <s v="SMITH"/>
    <s v="Nathan"/>
    <x v="113"/>
    <x v="0"/>
    <s v="COMP SIGHT"/>
    <s v="M"/>
    <d v="2016-03-20T00:00:00"/>
    <m/>
    <x v="4"/>
    <x v="88"/>
    <n v="0"/>
    <x v="22"/>
    <x v="0"/>
  </r>
  <r>
    <s v="SMITH"/>
    <s v="Nathan"/>
    <x v="113"/>
    <x v="0"/>
    <s v="COMP SIGHT"/>
    <s v="M"/>
    <d v="2016-04-03T00:00:00"/>
    <m/>
    <x v="4"/>
    <x v="88"/>
    <n v="0"/>
    <x v="22"/>
    <x v="0"/>
  </r>
  <r>
    <s v="SMITH"/>
    <s v="Nathan"/>
    <x v="113"/>
    <x v="0"/>
    <s v="COMP SIGHT"/>
    <s v="M"/>
    <d v="2016-04-17T00:00:00"/>
    <m/>
    <x v="4"/>
    <x v="88"/>
    <n v="0"/>
    <x v="22"/>
    <x v="0"/>
  </r>
  <r>
    <s v="SMITH"/>
    <s v="Nathan"/>
    <x v="113"/>
    <x v="0"/>
    <s v="COMP SIGHT"/>
    <s v="M"/>
    <d v="2016-05-15T00:00:00"/>
    <m/>
    <x v="4"/>
    <x v="88"/>
    <n v="0"/>
    <x v="22"/>
    <x v="0"/>
  </r>
  <r>
    <s v="SMITH"/>
    <s v="Nathan"/>
    <x v="113"/>
    <x v="0"/>
    <s v="COMP SIGHT"/>
    <s v="M"/>
    <d v="2016-05-22T00:00:00"/>
    <m/>
    <x v="4"/>
    <x v="88"/>
    <n v="0"/>
    <x v="22"/>
    <x v="0"/>
  </r>
  <r>
    <s v="SMITH"/>
    <s v="Nathan"/>
    <x v="113"/>
    <x v="0"/>
    <s v="COMP SIGHT"/>
    <s v="M"/>
    <d v="2016-05-29T00:00:00"/>
    <m/>
    <x v="4"/>
    <x v="88"/>
    <n v="0"/>
    <x v="22"/>
    <x v="0"/>
  </r>
  <r>
    <s v="SMITH"/>
    <s v="Nathan"/>
    <x v="113"/>
    <x v="0"/>
    <s v="COMP SIGHT"/>
    <s v="M"/>
    <d v="2016-06-05T00:00:00"/>
    <m/>
    <x v="4"/>
    <x v="88"/>
    <n v="0"/>
    <x v="22"/>
    <x v="0"/>
  </r>
  <r>
    <s v="SMITH"/>
    <s v="Nathan"/>
    <x v="113"/>
    <x v="0"/>
    <s v="COMP SIGHT"/>
    <s v="M"/>
    <d v="2016-06-19T00:00:00"/>
    <m/>
    <x v="4"/>
    <x v="88"/>
    <n v="0"/>
    <x v="22"/>
    <x v="0"/>
  </r>
  <r>
    <s v="SMITH"/>
    <s v="Nathan"/>
    <x v="113"/>
    <x v="0"/>
    <s v="COMP SIGHT"/>
    <s v="M"/>
    <d v="2016-07-03T00:00:00"/>
    <m/>
    <x v="4"/>
    <x v="88"/>
    <n v="0"/>
    <x v="22"/>
    <x v="0"/>
  </r>
  <r>
    <s v="SMITH"/>
    <s v="Nathan"/>
    <x v="113"/>
    <x v="0"/>
    <s v="COMP SIGHT"/>
    <s v="M"/>
    <d v="2016-07-10T00:00:00"/>
    <m/>
    <x v="4"/>
    <x v="88"/>
    <n v="0"/>
    <x v="22"/>
    <x v="0"/>
  </r>
  <r>
    <s v="SMITH"/>
    <s v="Nathan"/>
    <x v="113"/>
    <x v="0"/>
    <s v="COMP SIGHT"/>
    <s v="M"/>
    <d v="2016-08-07T00:00:00"/>
    <m/>
    <x v="4"/>
    <x v="88"/>
    <n v="0"/>
    <x v="22"/>
    <x v="0"/>
  </r>
  <r>
    <s v="SMITH"/>
    <s v="Nathan"/>
    <x v="113"/>
    <x v="0"/>
    <s v="COMP SIGHT"/>
    <s v="M"/>
    <d v="2016-08-14T00:00:00"/>
    <m/>
    <x v="4"/>
    <x v="88"/>
    <n v="0"/>
    <x v="22"/>
    <x v="0"/>
  </r>
  <r>
    <s v="SMITH"/>
    <s v="Nathan"/>
    <x v="113"/>
    <x v="0"/>
    <s v="COMP SIGHT"/>
    <s v="M"/>
    <d v="2016-09-18T00:00:00"/>
    <m/>
    <x v="4"/>
    <x v="88"/>
    <n v="0"/>
    <x v="22"/>
    <x v="0"/>
  </r>
  <r>
    <s v="SMITH"/>
    <s v="Nathan"/>
    <x v="113"/>
    <x v="0"/>
    <s v="COMP SIGHT"/>
    <s v="M"/>
    <d v="2016-10-09T00:00:00"/>
    <m/>
    <x v="4"/>
    <x v="88"/>
    <n v="0"/>
    <x v="22"/>
    <x v="0"/>
  </r>
  <r>
    <s v="SMITH"/>
    <s v="Nathan"/>
    <x v="113"/>
    <x v="0"/>
    <s v="COMP SIGHT"/>
    <s v="M"/>
    <d v="2016-10-02T00:00:00"/>
    <m/>
    <x v="4"/>
    <x v="88"/>
    <n v="0"/>
    <x v="22"/>
    <x v="0"/>
  </r>
  <r>
    <s v="SMITH"/>
    <s v="Nathan"/>
    <x v="113"/>
    <x v="0"/>
    <s v="COMP SIGHT"/>
    <s v="M"/>
    <d v="2016-10-16T00:00:00"/>
    <m/>
    <x v="4"/>
    <x v="88"/>
    <n v="0"/>
    <x v="22"/>
    <x v="0"/>
  </r>
  <r>
    <s v="SMITH"/>
    <s v="Nathan"/>
    <x v="113"/>
    <x v="0"/>
    <s v="COMP SIGHT"/>
    <s v="M"/>
    <d v="2016-10-23T00:00:00"/>
    <m/>
    <x v="4"/>
    <x v="88"/>
    <n v="0"/>
    <x v="22"/>
    <x v="0"/>
  </r>
  <r>
    <s v="SMITH"/>
    <s v="Nathan"/>
    <x v="113"/>
    <x v="0"/>
    <s v="COMP SIGHT"/>
    <s v="M"/>
    <d v="2016-10-30T00:00:00"/>
    <m/>
    <x v="4"/>
    <x v="88"/>
    <n v="0"/>
    <x v="22"/>
    <x v="0"/>
  </r>
  <r>
    <s v="SPECKETER"/>
    <s v="Alan"/>
    <x v="114"/>
    <x v="0"/>
    <s v="COMP SIGHT"/>
    <s v="M"/>
    <d v="2016-07-03T00:00:00"/>
    <n v="165"/>
    <x v="0"/>
    <x v="135"/>
    <n v="9.3448275862068968"/>
    <x v="0"/>
    <x v="0"/>
  </r>
  <r>
    <s v="SPECKETER"/>
    <s v="Alan"/>
    <x v="114"/>
    <x v="0"/>
    <s v="COMP SIGHT"/>
    <s v="M"/>
    <d v="2016-07-10T00:00:00"/>
    <n v="106"/>
    <x v="0"/>
    <x v="135"/>
    <n v="9.3448275862068968"/>
    <x v="1"/>
    <x v="0"/>
  </r>
  <r>
    <s v="SPECKETER"/>
    <s v="Alan"/>
    <x v="114"/>
    <x v="0"/>
    <s v="COMP SIGHT"/>
    <s v="M"/>
    <d v="2016-01-17T00:00:00"/>
    <m/>
    <x v="4"/>
    <x v="88"/>
    <n v="0"/>
    <x v="22"/>
    <x v="0"/>
  </r>
  <r>
    <s v="SPECKETER"/>
    <s v="Alan"/>
    <x v="114"/>
    <x v="0"/>
    <s v="COMP SIGHT"/>
    <s v="M"/>
    <d v="2016-01-31T00:00:00"/>
    <m/>
    <x v="4"/>
    <x v="88"/>
    <n v="0"/>
    <x v="22"/>
    <x v="0"/>
  </r>
  <r>
    <s v="SPECKETER"/>
    <s v="Alan"/>
    <x v="114"/>
    <x v="0"/>
    <s v="COMP SIGHT"/>
    <s v="M"/>
    <d v="2016-02-07T00:00:00"/>
    <m/>
    <x v="4"/>
    <x v="88"/>
    <n v="0"/>
    <x v="22"/>
    <x v="0"/>
  </r>
  <r>
    <s v="SPECKETER"/>
    <s v="Alan"/>
    <x v="114"/>
    <x v="0"/>
    <s v="COMP SIGHT"/>
    <s v="M"/>
    <d v="2016-02-14T00:00:00"/>
    <m/>
    <x v="4"/>
    <x v="88"/>
    <n v="0"/>
    <x v="22"/>
    <x v="0"/>
  </r>
  <r>
    <s v="SPECKETER"/>
    <s v="Alan"/>
    <x v="114"/>
    <x v="0"/>
    <s v="COMP SIGHT"/>
    <s v="M"/>
    <d v="2016-02-21T00:00:00"/>
    <m/>
    <x v="4"/>
    <x v="88"/>
    <n v="0"/>
    <x v="22"/>
    <x v="0"/>
  </r>
  <r>
    <s v="SPECKETER"/>
    <s v="Alan"/>
    <x v="114"/>
    <x v="0"/>
    <s v="COMP SIGHT"/>
    <s v="M"/>
    <d v="2016-02-28T00:00:00"/>
    <m/>
    <x v="4"/>
    <x v="88"/>
    <n v="0"/>
    <x v="22"/>
    <x v="0"/>
  </r>
  <r>
    <s v="SPECKETER"/>
    <s v="Alan"/>
    <x v="114"/>
    <x v="0"/>
    <s v="COMP SIGHT"/>
    <s v="M"/>
    <d v="2016-03-06T00:00:00"/>
    <m/>
    <x v="4"/>
    <x v="88"/>
    <n v="0"/>
    <x v="22"/>
    <x v="0"/>
  </r>
  <r>
    <s v="SPECKETER"/>
    <s v="Alan"/>
    <x v="114"/>
    <x v="0"/>
    <s v="COMP SIGHT"/>
    <s v="M"/>
    <d v="2016-03-13T00:00:00"/>
    <m/>
    <x v="4"/>
    <x v="88"/>
    <n v="0"/>
    <x v="22"/>
    <x v="0"/>
  </r>
  <r>
    <s v="SPECKETER"/>
    <s v="Alan"/>
    <x v="114"/>
    <x v="0"/>
    <s v="COMP SIGHT"/>
    <s v="M"/>
    <d v="2016-03-20T00:00:00"/>
    <m/>
    <x v="4"/>
    <x v="88"/>
    <n v="0"/>
    <x v="22"/>
    <x v="0"/>
  </r>
  <r>
    <s v="SPECKETER"/>
    <s v="Alan"/>
    <x v="114"/>
    <x v="0"/>
    <s v="COMP SIGHT"/>
    <s v="M"/>
    <d v="2016-04-03T00:00:00"/>
    <m/>
    <x v="4"/>
    <x v="88"/>
    <n v="0"/>
    <x v="22"/>
    <x v="0"/>
  </r>
  <r>
    <s v="SPECKETER"/>
    <s v="Alan"/>
    <x v="114"/>
    <x v="0"/>
    <s v="COMP SIGHT"/>
    <s v="M"/>
    <d v="2016-04-17T00:00:00"/>
    <m/>
    <x v="4"/>
    <x v="88"/>
    <n v="0"/>
    <x v="22"/>
    <x v="0"/>
  </r>
  <r>
    <s v="SPECKETER"/>
    <s v="Alan"/>
    <x v="114"/>
    <x v="0"/>
    <s v="COMP SIGHT"/>
    <s v="M"/>
    <d v="2016-05-15T00:00:00"/>
    <m/>
    <x v="4"/>
    <x v="88"/>
    <n v="0"/>
    <x v="22"/>
    <x v="0"/>
  </r>
  <r>
    <s v="SPECKETER"/>
    <s v="Alan"/>
    <x v="114"/>
    <x v="0"/>
    <s v="COMP SIGHT"/>
    <s v="M"/>
    <d v="2016-05-22T00:00:00"/>
    <m/>
    <x v="4"/>
    <x v="88"/>
    <n v="0"/>
    <x v="22"/>
    <x v="0"/>
  </r>
  <r>
    <s v="SPECKETER"/>
    <s v="Alan"/>
    <x v="114"/>
    <x v="0"/>
    <s v="COMP SIGHT"/>
    <s v="M"/>
    <d v="2016-05-29T00:00:00"/>
    <m/>
    <x v="4"/>
    <x v="88"/>
    <n v="0"/>
    <x v="22"/>
    <x v="0"/>
  </r>
  <r>
    <s v="SPECKETER"/>
    <s v="Alan"/>
    <x v="114"/>
    <x v="0"/>
    <s v="COMP SIGHT"/>
    <s v="M"/>
    <d v="2016-06-05T00:00:00"/>
    <m/>
    <x v="4"/>
    <x v="88"/>
    <n v="0"/>
    <x v="22"/>
    <x v="0"/>
  </r>
  <r>
    <s v="SPECKETER"/>
    <s v="Alan"/>
    <x v="114"/>
    <x v="0"/>
    <s v="COMP SIGHT"/>
    <s v="M"/>
    <d v="2016-06-19T00:00:00"/>
    <m/>
    <x v="4"/>
    <x v="88"/>
    <n v="0"/>
    <x v="22"/>
    <x v="0"/>
  </r>
  <r>
    <s v="SPECKETER"/>
    <s v="Alan"/>
    <x v="114"/>
    <x v="0"/>
    <s v="COMP SIGHT"/>
    <s v="M"/>
    <d v="2016-08-07T00:00:00"/>
    <m/>
    <x v="4"/>
    <x v="88"/>
    <n v="0"/>
    <x v="22"/>
    <x v="0"/>
  </r>
  <r>
    <s v="SPECKETER"/>
    <s v="Alan"/>
    <x v="114"/>
    <x v="0"/>
    <s v="COMP SIGHT"/>
    <s v="M"/>
    <d v="2016-08-14T00:00:00"/>
    <m/>
    <x v="4"/>
    <x v="88"/>
    <n v="0"/>
    <x v="22"/>
    <x v="0"/>
  </r>
  <r>
    <s v="SPECKETER"/>
    <s v="Alan"/>
    <x v="114"/>
    <x v="0"/>
    <s v="COMP SIGHT"/>
    <s v="M"/>
    <d v="2016-08-28T00:00:00"/>
    <m/>
    <x v="4"/>
    <x v="88"/>
    <n v="0"/>
    <x v="22"/>
    <x v="0"/>
  </r>
  <r>
    <s v="SPECKETER"/>
    <s v="Alan"/>
    <x v="114"/>
    <x v="0"/>
    <s v="COMP SIGHT"/>
    <s v="M"/>
    <d v="2016-09-04T00:00:00"/>
    <m/>
    <x v="4"/>
    <x v="88"/>
    <n v="0"/>
    <x v="22"/>
    <x v="0"/>
  </r>
  <r>
    <s v="SPECKETER"/>
    <s v="Alan"/>
    <x v="114"/>
    <x v="0"/>
    <s v="COMP SIGHT"/>
    <s v="M"/>
    <d v="2016-09-11T00:00:00"/>
    <m/>
    <x v="4"/>
    <x v="88"/>
    <n v="0"/>
    <x v="22"/>
    <x v="0"/>
  </r>
  <r>
    <s v="SPECKETER"/>
    <s v="Alan"/>
    <x v="114"/>
    <x v="0"/>
    <s v="COMP SIGHT"/>
    <s v="M"/>
    <d v="2016-09-18T00:00:00"/>
    <m/>
    <x v="4"/>
    <x v="88"/>
    <n v="0"/>
    <x v="22"/>
    <x v="0"/>
  </r>
  <r>
    <s v="SPECKETER"/>
    <s v="Alan"/>
    <x v="114"/>
    <x v="0"/>
    <s v="COMP SIGHT"/>
    <s v="M"/>
    <d v="2016-10-09T00:00:00"/>
    <m/>
    <x v="4"/>
    <x v="88"/>
    <n v="0"/>
    <x v="22"/>
    <x v="0"/>
  </r>
  <r>
    <s v="SPECKETER"/>
    <s v="Alan"/>
    <x v="114"/>
    <x v="0"/>
    <s v="COMP SIGHT"/>
    <s v="M"/>
    <d v="2016-10-02T00:00:00"/>
    <m/>
    <x v="4"/>
    <x v="88"/>
    <n v="0"/>
    <x v="22"/>
    <x v="0"/>
  </r>
  <r>
    <s v="SPECKETER"/>
    <s v="Alan"/>
    <x v="114"/>
    <x v="0"/>
    <s v="COMP SIGHT"/>
    <s v="M"/>
    <d v="2016-10-16T00:00:00"/>
    <m/>
    <x v="4"/>
    <x v="88"/>
    <n v="0"/>
    <x v="22"/>
    <x v="0"/>
  </r>
  <r>
    <s v="SPECKETER"/>
    <s v="Alan"/>
    <x v="114"/>
    <x v="0"/>
    <s v="COMP SIGHT"/>
    <s v="M"/>
    <d v="2016-10-23T00:00:00"/>
    <m/>
    <x v="4"/>
    <x v="88"/>
    <n v="0"/>
    <x v="22"/>
    <x v="0"/>
  </r>
  <r>
    <s v="SPECKETER"/>
    <s v="Alan"/>
    <x v="114"/>
    <x v="0"/>
    <s v="COMP SIGHT"/>
    <s v="M"/>
    <d v="2016-10-30T00:00:00"/>
    <m/>
    <x v="4"/>
    <x v="88"/>
    <n v="0"/>
    <x v="22"/>
    <x v="0"/>
  </r>
  <r>
    <s v="SPECKETER"/>
    <s v="Lachlan"/>
    <x v="115"/>
    <x v="2"/>
    <s v="RECURVE"/>
    <s v="M"/>
    <d v="2016-07-10T00:00:00"/>
    <n v="23"/>
    <x v="3"/>
    <x v="73"/>
    <n v="0.7931034482758621"/>
    <x v="0"/>
    <x v="0"/>
  </r>
  <r>
    <s v="SPECKETER"/>
    <s v="Lachlan"/>
    <x v="115"/>
    <x v="2"/>
    <s v="RECURVE"/>
    <s v="M"/>
    <d v="2016-07-03T00:00:00"/>
    <n v="25"/>
    <x v="1"/>
    <x v="37"/>
    <n v="0.86206896551724133"/>
    <x v="0"/>
    <x v="0"/>
  </r>
  <r>
    <s v="SPECKETER"/>
    <s v="Lachlan"/>
    <x v="115"/>
    <x v="2"/>
    <s v="RECURVE"/>
    <s v="M"/>
    <d v="2016-01-17T00:00:00"/>
    <m/>
    <x v="4"/>
    <x v="88"/>
    <n v="0"/>
    <x v="22"/>
    <x v="0"/>
  </r>
  <r>
    <s v="SPECKETER"/>
    <s v="Lachlan"/>
    <x v="115"/>
    <x v="2"/>
    <s v="RECURVE"/>
    <s v="M"/>
    <d v="2016-01-31T00:00:00"/>
    <m/>
    <x v="4"/>
    <x v="88"/>
    <n v="0"/>
    <x v="22"/>
    <x v="0"/>
  </r>
  <r>
    <s v="SPECKETER"/>
    <s v="Lachlan"/>
    <x v="115"/>
    <x v="2"/>
    <s v="RECURVE"/>
    <s v="M"/>
    <d v="2016-02-07T00:00:00"/>
    <m/>
    <x v="4"/>
    <x v="88"/>
    <n v="0"/>
    <x v="22"/>
    <x v="0"/>
  </r>
  <r>
    <s v="SPECKETER"/>
    <s v="Lachlan"/>
    <x v="115"/>
    <x v="2"/>
    <s v="RECURVE"/>
    <s v="M"/>
    <d v="2016-02-14T00:00:00"/>
    <m/>
    <x v="4"/>
    <x v="88"/>
    <n v="0"/>
    <x v="22"/>
    <x v="0"/>
  </r>
  <r>
    <s v="SPECKETER"/>
    <s v="Lachlan"/>
    <x v="115"/>
    <x v="2"/>
    <s v="RECURVE"/>
    <s v="M"/>
    <d v="2016-02-21T00:00:00"/>
    <m/>
    <x v="4"/>
    <x v="88"/>
    <n v="0"/>
    <x v="22"/>
    <x v="0"/>
  </r>
  <r>
    <s v="SPECKETER"/>
    <s v="Lachlan"/>
    <x v="115"/>
    <x v="2"/>
    <s v="RECURVE"/>
    <s v="M"/>
    <d v="2016-02-28T00:00:00"/>
    <m/>
    <x v="4"/>
    <x v="88"/>
    <n v="0"/>
    <x v="22"/>
    <x v="0"/>
  </r>
  <r>
    <s v="SPECKETER"/>
    <s v="Lachlan"/>
    <x v="115"/>
    <x v="2"/>
    <s v="RECURVE"/>
    <s v="M"/>
    <d v="2016-03-06T00:00:00"/>
    <m/>
    <x v="4"/>
    <x v="88"/>
    <n v="0"/>
    <x v="22"/>
    <x v="0"/>
  </r>
  <r>
    <s v="SPECKETER"/>
    <s v="Lachlan"/>
    <x v="115"/>
    <x v="2"/>
    <s v="RECURVE"/>
    <s v="M"/>
    <d v="2016-03-13T00:00:00"/>
    <m/>
    <x v="4"/>
    <x v="88"/>
    <n v="0"/>
    <x v="22"/>
    <x v="0"/>
  </r>
  <r>
    <s v="SPECKETER"/>
    <s v="Lachlan"/>
    <x v="115"/>
    <x v="2"/>
    <s v="RECURVE"/>
    <s v="M"/>
    <d v="2016-03-20T00:00:00"/>
    <m/>
    <x v="4"/>
    <x v="88"/>
    <n v="0"/>
    <x v="22"/>
    <x v="0"/>
  </r>
  <r>
    <s v="SPECKETER"/>
    <s v="Lachlan"/>
    <x v="115"/>
    <x v="2"/>
    <s v="RECURVE"/>
    <s v="M"/>
    <d v="2016-04-03T00:00:00"/>
    <m/>
    <x v="4"/>
    <x v="88"/>
    <n v="0"/>
    <x v="22"/>
    <x v="0"/>
  </r>
  <r>
    <s v="SPECKETER"/>
    <s v="Lachlan"/>
    <x v="115"/>
    <x v="2"/>
    <s v="RECURVE"/>
    <s v="M"/>
    <d v="2016-04-17T00:00:00"/>
    <m/>
    <x v="4"/>
    <x v="88"/>
    <n v="0"/>
    <x v="22"/>
    <x v="0"/>
  </r>
  <r>
    <s v="SPECKETER"/>
    <s v="Lachlan"/>
    <x v="115"/>
    <x v="2"/>
    <s v="RECURVE"/>
    <s v="M"/>
    <d v="2016-05-15T00:00:00"/>
    <m/>
    <x v="4"/>
    <x v="88"/>
    <n v="0"/>
    <x v="22"/>
    <x v="0"/>
  </r>
  <r>
    <s v="SPECKETER"/>
    <s v="Lachlan"/>
    <x v="115"/>
    <x v="2"/>
    <s v="RECURVE"/>
    <s v="M"/>
    <d v="2016-05-22T00:00:00"/>
    <m/>
    <x v="4"/>
    <x v="88"/>
    <n v="0"/>
    <x v="22"/>
    <x v="0"/>
  </r>
  <r>
    <s v="SPECKETER"/>
    <s v="Lachlan"/>
    <x v="115"/>
    <x v="2"/>
    <s v="RECURVE"/>
    <s v="M"/>
    <d v="2016-05-29T00:00:00"/>
    <m/>
    <x v="4"/>
    <x v="88"/>
    <n v="0"/>
    <x v="22"/>
    <x v="0"/>
  </r>
  <r>
    <s v="SPECKETER"/>
    <s v="Lachlan"/>
    <x v="115"/>
    <x v="2"/>
    <s v="RECURVE"/>
    <s v="M"/>
    <d v="2016-06-05T00:00:00"/>
    <m/>
    <x v="4"/>
    <x v="88"/>
    <n v="0"/>
    <x v="22"/>
    <x v="0"/>
  </r>
  <r>
    <s v="SPECKETER"/>
    <s v="Lachlan"/>
    <x v="115"/>
    <x v="2"/>
    <s v="RECURVE"/>
    <s v="M"/>
    <d v="2016-06-19T00:00:00"/>
    <m/>
    <x v="4"/>
    <x v="88"/>
    <n v="0"/>
    <x v="22"/>
    <x v="0"/>
  </r>
  <r>
    <s v="SPECKETER"/>
    <s v="Lachlan"/>
    <x v="115"/>
    <x v="2"/>
    <s v="RECURVE"/>
    <s v="M"/>
    <d v="2016-08-07T00:00:00"/>
    <m/>
    <x v="4"/>
    <x v="88"/>
    <n v="0"/>
    <x v="22"/>
    <x v="0"/>
  </r>
  <r>
    <s v="SPECKETER"/>
    <s v="Lachlan"/>
    <x v="115"/>
    <x v="2"/>
    <s v="RECURVE"/>
    <s v="M"/>
    <d v="2016-08-14T00:00:00"/>
    <m/>
    <x v="4"/>
    <x v="88"/>
    <n v="0"/>
    <x v="22"/>
    <x v="0"/>
  </r>
  <r>
    <s v="SPECKETER"/>
    <s v="Lachlan"/>
    <x v="115"/>
    <x v="2"/>
    <s v="RECURVE"/>
    <s v="M"/>
    <d v="2016-08-28T00:00:00"/>
    <m/>
    <x v="4"/>
    <x v="88"/>
    <n v="0"/>
    <x v="22"/>
    <x v="0"/>
  </r>
  <r>
    <s v="SPECKETER"/>
    <s v="Lachlan"/>
    <x v="115"/>
    <x v="2"/>
    <s v="RECURVE"/>
    <s v="M"/>
    <d v="2016-09-04T00:00:00"/>
    <m/>
    <x v="4"/>
    <x v="88"/>
    <n v="0"/>
    <x v="22"/>
    <x v="0"/>
  </r>
  <r>
    <s v="SPECKETER"/>
    <s v="Lachlan"/>
    <x v="115"/>
    <x v="2"/>
    <s v="RECURVE"/>
    <s v="M"/>
    <d v="2016-09-11T00:00:00"/>
    <m/>
    <x v="4"/>
    <x v="88"/>
    <n v="0"/>
    <x v="22"/>
    <x v="0"/>
  </r>
  <r>
    <s v="SPECKETER"/>
    <s v="Lachlan"/>
    <x v="115"/>
    <x v="2"/>
    <s v="RECURVE"/>
    <s v="M"/>
    <d v="2016-09-18T00:00:00"/>
    <m/>
    <x v="4"/>
    <x v="88"/>
    <n v="0"/>
    <x v="22"/>
    <x v="0"/>
  </r>
  <r>
    <s v="SPECKETER"/>
    <s v="Lachlan"/>
    <x v="115"/>
    <x v="2"/>
    <s v="RECURVE"/>
    <s v="M"/>
    <d v="2016-10-09T00:00:00"/>
    <m/>
    <x v="4"/>
    <x v="88"/>
    <n v="0"/>
    <x v="22"/>
    <x v="0"/>
  </r>
  <r>
    <s v="SPECKETER"/>
    <s v="Lachlan"/>
    <x v="115"/>
    <x v="2"/>
    <s v="RECURVE"/>
    <s v="M"/>
    <d v="2016-10-02T00:00:00"/>
    <m/>
    <x v="4"/>
    <x v="88"/>
    <n v="0"/>
    <x v="22"/>
    <x v="0"/>
  </r>
  <r>
    <s v="SPECKETER"/>
    <s v="Lachlan"/>
    <x v="115"/>
    <x v="2"/>
    <s v="RECURVE"/>
    <s v="M"/>
    <d v="2016-10-16T00:00:00"/>
    <m/>
    <x v="4"/>
    <x v="88"/>
    <n v="0"/>
    <x v="22"/>
    <x v="0"/>
  </r>
  <r>
    <s v="SPECKETER"/>
    <s v="Lachlan"/>
    <x v="115"/>
    <x v="2"/>
    <s v="RECURVE"/>
    <s v="M"/>
    <d v="2016-10-23T00:00:00"/>
    <m/>
    <x v="4"/>
    <x v="88"/>
    <n v="0"/>
    <x v="22"/>
    <x v="0"/>
  </r>
  <r>
    <s v="SPECKETER"/>
    <s v="Lachlan"/>
    <x v="115"/>
    <x v="2"/>
    <s v="RECURVE"/>
    <s v="M"/>
    <d v="2016-10-30T00:00:00"/>
    <m/>
    <x v="4"/>
    <x v="88"/>
    <n v="0"/>
    <x v="22"/>
    <x v="0"/>
  </r>
  <r>
    <s v="STEWART"/>
    <s v="Denique"/>
    <x v="116"/>
    <x v="3"/>
    <s v="COMP SIGHT"/>
    <s v="F"/>
    <d v="2016-03-13T00:00:00"/>
    <n v="167"/>
    <x v="0"/>
    <x v="136"/>
    <n v="52.896551724137929"/>
    <x v="0"/>
    <x v="1"/>
  </r>
  <r>
    <s v="STEWART"/>
    <s v="Denique"/>
    <x v="116"/>
    <x v="3"/>
    <s v="COMP SIGHT"/>
    <s v="F"/>
    <d v="2016-01-17T00:00:00"/>
    <n v="154"/>
    <x v="0"/>
    <x v="136"/>
    <n v="52.896551724137929"/>
    <x v="1"/>
    <x v="1"/>
  </r>
  <r>
    <s v="STEWART"/>
    <s v="Denique"/>
    <x v="116"/>
    <x v="3"/>
    <s v="COMP SIGHT"/>
    <s v="F"/>
    <d v="2016-06-19T00:00:00"/>
    <n v="153"/>
    <x v="0"/>
    <x v="136"/>
    <n v="52.896551724137929"/>
    <x v="2"/>
    <x v="1"/>
  </r>
  <r>
    <s v="STEWART"/>
    <s v="Denique"/>
    <x v="116"/>
    <x v="3"/>
    <s v="COMP SIGHT"/>
    <s v="F"/>
    <d v="2016-08-28T00:00:00"/>
    <n v="147"/>
    <x v="0"/>
    <x v="136"/>
    <n v="52.896551724137929"/>
    <x v="3"/>
    <x v="1"/>
  </r>
  <r>
    <s v="STEWART"/>
    <s v="Denique"/>
    <x v="116"/>
    <x v="3"/>
    <s v="COMP SIGHT"/>
    <s v="F"/>
    <d v="2016-09-11T00:00:00"/>
    <n v="146"/>
    <x v="0"/>
    <x v="136"/>
    <n v="52.896551724137929"/>
    <x v="4"/>
    <x v="1"/>
  </r>
  <r>
    <s v="STEWART"/>
    <s v="Denique"/>
    <x v="116"/>
    <x v="3"/>
    <s v="COMP SIGHT"/>
    <s v="F"/>
    <d v="2016-09-04T00:00:00"/>
    <n v="145"/>
    <x v="0"/>
    <x v="136"/>
    <n v="52.896551724137929"/>
    <x v="5"/>
    <x v="1"/>
  </r>
  <r>
    <s v="STEWART"/>
    <s v="Denique"/>
    <x v="116"/>
    <x v="3"/>
    <s v="COMP SIGHT"/>
    <s v="F"/>
    <d v="2016-02-28T00:00:00"/>
    <n v="142"/>
    <x v="0"/>
    <x v="136"/>
    <n v="52.896551724137929"/>
    <x v="6"/>
    <x v="1"/>
  </r>
  <r>
    <s v="STEWART"/>
    <s v="Denique"/>
    <x v="116"/>
    <x v="3"/>
    <s v="COMP SIGHT"/>
    <s v="F"/>
    <d v="2016-02-14T00:00:00"/>
    <n v="136"/>
    <x v="0"/>
    <x v="136"/>
    <n v="52.896551724137929"/>
    <x v="7"/>
    <x v="1"/>
  </r>
  <r>
    <s v="STEWART"/>
    <s v="Denique"/>
    <x v="116"/>
    <x v="3"/>
    <s v="COMP SIGHT"/>
    <s v="F"/>
    <d v="2016-01-31T00:00:00"/>
    <n v="117"/>
    <x v="0"/>
    <x v="136"/>
    <n v="52.896551724137929"/>
    <x v="8"/>
    <x v="1"/>
  </r>
  <r>
    <s v="STEWART"/>
    <s v="Denique"/>
    <x v="116"/>
    <x v="3"/>
    <s v="COMP SIGHT"/>
    <s v="F"/>
    <d v="2016-10-09T00:00:00"/>
    <n v="115"/>
    <x v="0"/>
    <x v="136"/>
    <n v="52.896551724137929"/>
    <x v="9"/>
    <x v="1"/>
  </r>
  <r>
    <s v="STEWART"/>
    <s v="Denique"/>
    <x v="116"/>
    <x v="3"/>
    <s v="COMP SIGHT"/>
    <s v="F"/>
    <d v="2016-07-03T00:00:00"/>
    <n v="112"/>
    <x v="0"/>
    <x v="136"/>
    <n v="52.896551724137929"/>
    <x v="10"/>
    <x v="1"/>
  </r>
  <r>
    <s v="STEWART"/>
    <s v="Denique"/>
    <x v="116"/>
    <x v="3"/>
    <s v="COMP SIGHT"/>
    <s v="F"/>
    <d v="2016-02-07T00:00:00"/>
    <m/>
    <x v="4"/>
    <x v="88"/>
    <n v="0"/>
    <x v="22"/>
    <x v="1"/>
  </r>
  <r>
    <s v="STEWART"/>
    <s v="Denique"/>
    <x v="116"/>
    <x v="3"/>
    <s v="COMP SIGHT"/>
    <s v="F"/>
    <d v="2016-02-21T00:00:00"/>
    <m/>
    <x v="4"/>
    <x v="88"/>
    <n v="0"/>
    <x v="22"/>
    <x v="1"/>
  </r>
  <r>
    <s v="STEWART"/>
    <s v="Denique"/>
    <x v="116"/>
    <x v="3"/>
    <s v="COMP SIGHT"/>
    <s v="F"/>
    <d v="2016-03-06T00:00:00"/>
    <m/>
    <x v="4"/>
    <x v="88"/>
    <n v="0"/>
    <x v="22"/>
    <x v="1"/>
  </r>
  <r>
    <s v="STEWART"/>
    <s v="Denique"/>
    <x v="116"/>
    <x v="3"/>
    <s v="COMP SIGHT"/>
    <s v="F"/>
    <d v="2016-03-20T00:00:00"/>
    <m/>
    <x v="4"/>
    <x v="88"/>
    <n v="0"/>
    <x v="22"/>
    <x v="1"/>
  </r>
  <r>
    <s v="STEWART"/>
    <s v="Denique"/>
    <x v="116"/>
    <x v="3"/>
    <s v="COMP SIGHT"/>
    <s v="F"/>
    <d v="2016-04-03T00:00:00"/>
    <m/>
    <x v="4"/>
    <x v="88"/>
    <n v="0"/>
    <x v="22"/>
    <x v="1"/>
  </r>
  <r>
    <s v="STEWART"/>
    <s v="Denique"/>
    <x v="116"/>
    <x v="3"/>
    <s v="COMP SIGHT"/>
    <s v="F"/>
    <d v="2016-04-17T00:00:00"/>
    <m/>
    <x v="4"/>
    <x v="88"/>
    <n v="0"/>
    <x v="22"/>
    <x v="1"/>
  </r>
  <r>
    <s v="STEWART"/>
    <s v="Denique"/>
    <x v="116"/>
    <x v="3"/>
    <s v="COMP SIGHT"/>
    <s v="F"/>
    <d v="2016-05-15T00:00:00"/>
    <m/>
    <x v="4"/>
    <x v="88"/>
    <n v="0"/>
    <x v="22"/>
    <x v="1"/>
  </r>
  <r>
    <s v="STEWART"/>
    <s v="Denique"/>
    <x v="116"/>
    <x v="3"/>
    <s v="COMP SIGHT"/>
    <s v="F"/>
    <d v="2016-05-22T00:00:00"/>
    <m/>
    <x v="4"/>
    <x v="88"/>
    <n v="0"/>
    <x v="22"/>
    <x v="1"/>
  </r>
  <r>
    <s v="STEWART"/>
    <s v="Denique"/>
    <x v="116"/>
    <x v="3"/>
    <s v="COMP SIGHT"/>
    <s v="F"/>
    <d v="2016-05-29T00:00:00"/>
    <m/>
    <x v="4"/>
    <x v="88"/>
    <n v="0"/>
    <x v="22"/>
    <x v="1"/>
  </r>
  <r>
    <s v="STEWART"/>
    <s v="Denique"/>
    <x v="116"/>
    <x v="3"/>
    <s v="COMP SIGHT"/>
    <s v="F"/>
    <d v="2016-06-05T00:00:00"/>
    <m/>
    <x v="4"/>
    <x v="88"/>
    <n v="0"/>
    <x v="22"/>
    <x v="1"/>
  </r>
  <r>
    <s v="STEWART"/>
    <s v="Denique"/>
    <x v="116"/>
    <x v="3"/>
    <s v="COMP SIGHT"/>
    <s v="F"/>
    <d v="2016-07-10T00:00:00"/>
    <m/>
    <x v="4"/>
    <x v="88"/>
    <n v="0"/>
    <x v="22"/>
    <x v="1"/>
  </r>
  <r>
    <s v="STEWART"/>
    <s v="Denique"/>
    <x v="116"/>
    <x v="3"/>
    <s v="COMP SIGHT"/>
    <s v="F"/>
    <d v="2016-08-07T00:00:00"/>
    <m/>
    <x v="4"/>
    <x v="88"/>
    <n v="0"/>
    <x v="22"/>
    <x v="1"/>
  </r>
  <r>
    <s v="STEWART"/>
    <s v="Denique"/>
    <x v="116"/>
    <x v="3"/>
    <s v="COMP SIGHT"/>
    <s v="F"/>
    <d v="2016-08-14T00:00:00"/>
    <m/>
    <x v="4"/>
    <x v="88"/>
    <n v="0"/>
    <x v="22"/>
    <x v="1"/>
  </r>
  <r>
    <s v="STEWART"/>
    <s v="Denique"/>
    <x v="116"/>
    <x v="3"/>
    <s v="COMP SIGHT"/>
    <s v="F"/>
    <d v="2016-09-18T00:00:00"/>
    <m/>
    <x v="4"/>
    <x v="88"/>
    <n v="0"/>
    <x v="22"/>
    <x v="1"/>
  </r>
  <r>
    <s v="STEWART"/>
    <s v="Denique"/>
    <x v="116"/>
    <x v="3"/>
    <s v="COMP SIGHT"/>
    <s v="F"/>
    <d v="2016-10-02T00:00:00"/>
    <m/>
    <x v="4"/>
    <x v="88"/>
    <n v="0"/>
    <x v="22"/>
    <x v="1"/>
  </r>
  <r>
    <s v="STEWART"/>
    <s v="Denique"/>
    <x v="116"/>
    <x v="3"/>
    <s v="COMP SIGHT"/>
    <s v="F"/>
    <d v="2016-10-16T00:00:00"/>
    <m/>
    <x v="4"/>
    <x v="88"/>
    <n v="0"/>
    <x v="22"/>
    <x v="1"/>
  </r>
  <r>
    <s v="STEWART"/>
    <s v="Denique"/>
    <x v="116"/>
    <x v="3"/>
    <s v="COMP SIGHT"/>
    <s v="F"/>
    <d v="2016-10-23T00:00:00"/>
    <m/>
    <x v="4"/>
    <x v="88"/>
    <n v="0"/>
    <x v="22"/>
    <x v="1"/>
  </r>
  <r>
    <s v="STEWART"/>
    <s v="Denique"/>
    <x v="116"/>
    <x v="3"/>
    <s v="COMP SIGHT"/>
    <s v="F"/>
    <d v="2016-10-30T00:00:00"/>
    <m/>
    <x v="4"/>
    <x v="88"/>
    <n v="0"/>
    <x v="22"/>
    <x v="1"/>
  </r>
  <r>
    <s v="STEWART"/>
    <s v="Hamish"/>
    <x v="117"/>
    <x v="1"/>
    <s v="COMP SIGHT"/>
    <s v="M"/>
    <d v="2016-05-22T00:00:00"/>
    <n v="170"/>
    <x v="0"/>
    <x v="137"/>
    <n v="59.137931034482762"/>
    <x v="0"/>
    <x v="1"/>
  </r>
  <r>
    <s v="STEWART"/>
    <s v="Hamish"/>
    <x v="117"/>
    <x v="1"/>
    <s v="COMP SIGHT"/>
    <s v="M"/>
    <d v="2016-02-28T00:00:00"/>
    <n v="156"/>
    <x v="0"/>
    <x v="137"/>
    <n v="59.137931034482762"/>
    <x v="1"/>
    <x v="1"/>
  </r>
  <r>
    <s v="STEWART"/>
    <s v="Hamish"/>
    <x v="117"/>
    <x v="1"/>
    <s v="COMP SIGHT"/>
    <s v="M"/>
    <d v="2016-01-17T00:00:00"/>
    <n v="150"/>
    <x v="0"/>
    <x v="137"/>
    <n v="59.137931034482762"/>
    <x v="2"/>
    <x v="1"/>
  </r>
  <r>
    <s v="STEWART"/>
    <s v="Hamish"/>
    <x v="117"/>
    <x v="1"/>
    <s v="COMP SIGHT"/>
    <s v="M"/>
    <d v="2016-02-14T00:00:00"/>
    <n v="146"/>
    <x v="0"/>
    <x v="137"/>
    <n v="59.137931034482762"/>
    <x v="3"/>
    <x v="1"/>
  </r>
  <r>
    <s v="STEWART"/>
    <s v="Hamish"/>
    <x v="117"/>
    <x v="1"/>
    <s v="COMP SIGHT"/>
    <s v="M"/>
    <d v="2016-09-04T00:00:00"/>
    <n v="131"/>
    <x v="0"/>
    <x v="137"/>
    <n v="59.137931034482762"/>
    <x v="4"/>
    <x v="1"/>
  </r>
  <r>
    <s v="STEWART"/>
    <s v="Hamish"/>
    <x v="117"/>
    <x v="1"/>
    <s v="COMP SIGHT"/>
    <s v="M"/>
    <d v="2016-03-13T00:00:00"/>
    <n v="130"/>
    <x v="0"/>
    <x v="137"/>
    <n v="59.137931034482762"/>
    <x v="5"/>
    <x v="1"/>
  </r>
  <r>
    <s v="STEWART"/>
    <s v="Hamish"/>
    <x v="117"/>
    <x v="1"/>
    <s v="COMP SIGHT"/>
    <s v="M"/>
    <d v="2016-10-09T00:00:00"/>
    <n v="128"/>
    <x v="0"/>
    <x v="137"/>
    <n v="59.137931034482762"/>
    <x v="6"/>
    <x v="1"/>
  </r>
  <r>
    <s v="STEWART"/>
    <s v="Hamish"/>
    <x v="117"/>
    <x v="1"/>
    <s v="COMP SIGHT"/>
    <s v="M"/>
    <d v="2016-06-19T00:00:00"/>
    <n v="121"/>
    <x v="0"/>
    <x v="137"/>
    <n v="59.137931034482762"/>
    <x v="7"/>
    <x v="1"/>
  </r>
  <r>
    <s v="STEWART"/>
    <s v="Hamish"/>
    <x v="117"/>
    <x v="1"/>
    <s v="COMP SIGHT"/>
    <s v="M"/>
    <d v="2016-10-23T00:00:00"/>
    <n v="116"/>
    <x v="0"/>
    <x v="137"/>
    <n v="59.137931034482762"/>
    <x v="8"/>
    <x v="1"/>
  </r>
  <r>
    <s v="STEWART"/>
    <s v="Hamish"/>
    <x v="117"/>
    <x v="1"/>
    <s v="COMP SIGHT"/>
    <s v="M"/>
    <d v="2016-01-31T00:00:00"/>
    <n v="110"/>
    <x v="0"/>
    <x v="137"/>
    <n v="59.137931034482762"/>
    <x v="9"/>
    <x v="1"/>
  </r>
  <r>
    <s v="STEWART"/>
    <s v="Hamish"/>
    <x v="117"/>
    <x v="1"/>
    <s v="COMP SIGHT"/>
    <s v="M"/>
    <d v="2016-09-11T00:00:00"/>
    <n v="108"/>
    <x v="0"/>
    <x v="137"/>
    <n v="59.137931034482762"/>
    <x v="10"/>
    <x v="1"/>
  </r>
  <r>
    <s v="STEWART"/>
    <s v="Hamish"/>
    <x v="117"/>
    <x v="1"/>
    <s v="COMP SIGHT"/>
    <s v="M"/>
    <d v="2016-07-03T00:00:00"/>
    <n v="91"/>
    <x v="0"/>
    <x v="137"/>
    <n v="59.137931034482762"/>
    <x v="11"/>
    <x v="1"/>
  </r>
  <r>
    <s v="STEWART"/>
    <s v="Hamish"/>
    <x v="117"/>
    <x v="1"/>
    <s v="COMP SIGHT"/>
    <s v="M"/>
    <d v="2016-08-28T00:00:00"/>
    <n v="91"/>
    <x v="0"/>
    <x v="137"/>
    <n v="59.137931034482762"/>
    <x v="12"/>
    <x v="1"/>
  </r>
  <r>
    <s v="STEWART"/>
    <s v="Hamish"/>
    <x v="117"/>
    <x v="1"/>
    <s v="COMP SIGHT"/>
    <s v="M"/>
    <d v="2016-08-14T00:00:00"/>
    <n v="67"/>
    <x v="0"/>
    <x v="137"/>
    <n v="59.137931034482762"/>
    <x v="13"/>
    <x v="1"/>
  </r>
  <r>
    <s v="STEWART"/>
    <s v="Hamish"/>
    <x v="117"/>
    <x v="1"/>
    <s v="COMP SIGHT"/>
    <s v="M"/>
    <d v="2016-02-07T00:00:00"/>
    <m/>
    <x v="4"/>
    <x v="88"/>
    <n v="0"/>
    <x v="22"/>
    <x v="1"/>
  </r>
  <r>
    <s v="STEWART"/>
    <s v="Hamish"/>
    <x v="117"/>
    <x v="1"/>
    <s v="COMP SIGHT"/>
    <s v="M"/>
    <d v="2016-02-21T00:00:00"/>
    <m/>
    <x v="4"/>
    <x v="88"/>
    <n v="0"/>
    <x v="22"/>
    <x v="1"/>
  </r>
  <r>
    <s v="STEWART"/>
    <s v="Hamish"/>
    <x v="117"/>
    <x v="1"/>
    <s v="COMP SIGHT"/>
    <s v="M"/>
    <d v="2016-03-06T00:00:00"/>
    <m/>
    <x v="4"/>
    <x v="88"/>
    <n v="0"/>
    <x v="22"/>
    <x v="1"/>
  </r>
  <r>
    <s v="STEWART"/>
    <s v="Hamish"/>
    <x v="117"/>
    <x v="1"/>
    <s v="COMP SIGHT"/>
    <s v="M"/>
    <d v="2016-03-20T00:00:00"/>
    <m/>
    <x v="4"/>
    <x v="88"/>
    <n v="0"/>
    <x v="22"/>
    <x v="1"/>
  </r>
  <r>
    <s v="STEWART"/>
    <s v="Hamish"/>
    <x v="117"/>
    <x v="1"/>
    <s v="COMP SIGHT"/>
    <s v="M"/>
    <d v="2016-04-03T00:00:00"/>
    <m/>
    <x v="4"/>
    <x v="88"/>
    <n v="0"/>
    <x v="22"/>
    <x v="1"/>
  </r>
  <r>
    <s v="STEWART"/>
    <s v="Hamish"/>
    <x v="117"/>
    <x v="1"/>
    <s v="COMP SIGHT"/>
    <s v="M"/>
    <d v="2016-04-17T00:00:00"/>
    <m/>
    <x v="4"/>
    <x v="88"/>
    <n v="0"/>
    <x v="22"/>
    <x v="1"/>
  </r>
  <r>
    <s v="STEWART"/>
    <s v="Hamish"/>
    <x v="117"/>
    <x v="1"/>
    <s v="COMP SIGHT"/>
    <s v="M"/>
    <d v="2016-05-15T00:00:00"/>
    <m/>
    <x v="4"/>
    <x v="88"/>
    <n v="0"/>
    <x v="22"/>
    <x v="1"/>
  </r>
  <r>
    <s v="STEWART"/>
    <s v="Hamish"/>
    <x v="117"/>
    <x v="1"/>
    <s v="COMP SIGHT"/>
    <s v="M"/>
    <d v="2016-05-29T00:00:00"/>
    <m/>
    <x v="4"/>
    <x v="88"/>
    <n v="0"/>
    <x v="22"/>
    <x v="1"/>
  </r>
  <r>
    <s v="STEWART"/>
    <s v="Hamish"/>
    <x v="117"/>
    <x v="1"/>
    <s v="COMP SIGHT"/>
    <s v="M"/>
    <d v="2016-06-05T00:00:00"/>
    <m/>
    <x v="4"/>
    <x v="88"/>
    <n v="0"/>
    <x v="22"/>
    <x v="1"/>
  </r>
  <r>
    <s v="STEWART"/>
    <s v="Hamish"/>
    <x v="117"/>
    <x v="1"/>
    <s v="COMP SIGHT"/>
    <s v="M"/>
    <d v="2016-07-10T00:00:00"/>
    <m/>
    <x v="4"/>
    <x v="88"/>
    <n v="0"/>
    <x v="22"/>
    <x v="1"/>
  </r>
  <r>
    <s v="STEWART"/>
    <s v="Hamish"/>
    <x v="117"/>
    <x v="1"/>
    <s v="COMP SIGHT"/>
    <s v="M"/>
    <d v="2016-08-07T00:00:00"/>
    <m/>
    <x v="4"/>
    <x v="88"/>
    <n v="0"/>
    <x v="22"/>
    <x v="1"/>
  </r>
  <r>
    <s v="STEWART"/>
    <s v="Hamish"/>
    <x v="117"/>
    <x v="1"/>
    <s v="COMP SIGHT"/>
    <s v="M"/>
    <d v="2016-09-18T00:00:00"/>
    <m/>
    <x v="4"/>
    <x v="88"/>
    <n v="0"/>
    <x v="22"/>
    <x v="1"/>
  </r>
  <r>
    <s v="STEWART"/>
    <s v="Hamish"/>
    <x v="117"/>
    <x v="1"/>
    <s v="COMP SIGHT"/>
    <s v="M"/>
    <d v="2016-10-02T00:00:00"/>
    <m/>
    <x v="4"/>
    <x v="88"/>
    <n v="0"/>
    <x v="22"/>
    <x v="1"/>
  </r>
  <r>
    <s v="STEWART"/>
    <s v="Hamish"/>
    <x v="117"/>
    <x v="1"/>
    <s v="COMP SIGHT"/>
    <s v="M"/>
    <d v="2016-10-16T00:00:00"/>
    <m/>
    <x v="4"/>
    <x v="88"/>
    <n v="0"/>
    <x v="22"/>
    <x v="1"/>
  </r>
  <r>
    <s v="STEWART"/>
    <s v="Hamish"/>
    <x v="117"/>
    <x v="1"/>
    <s v="COMP SIGHT"/>
    <s v="M"/>
    <d v="2016-10-30T00:00:00"/>
    <m/>
    <x v="4"/>
    <x v="88"/>
    <n v="0"/>
    <x v="22"/>
    <x v="1"/>
  </r>
  <r>
    <s v="STEWART"/>
    <s v="Jason"/>
    <x v="118"/>
    <x v="0"/>
    <s v="COMP SIGHT"/>
    <s v="M"/>
    <d v="2016-10-30T00:00:00"/>
    <n v="188"/>
    <x v="0"/>
    <x v="138"/>
    <n v="163.0344827586207"/>
    <x v="0"/>
    <x v="1"/>
  </r>
  <r>
    <s v="STEWART"/>
    <s v="Jason"/>
    <x v="118"/>
    <x v="0"/>
    <s v="COMP SIGHT"/>
    <s v="M"/>
    <d v="2016-09-18T00:00:00"/>
    <n v="184"/>
    <x v="0"/>
    <x v="138"/>
    <n v="163.0344827586207"/>
    <x v="1"/>
    <x v="1"/>
  </r>
  <r>
    <s v="STEWART"/>
    <s v="Jason"/>
    <x v="118"/>
    <x v="0"/>
    <s v="COMP SIGHT"/>
    <s v="M"/>
    <d v="2016-10-16T00:00:00"/>
    <n v="184"/>
    <x v="0"/>
    <x v="138"/>
    <n v="163.0344827586207"/>
    <x v="2"/>
    <x v="1"/>
  </r>
  <r>
    <s v="STEWART"/>
    <s v="Jason"/>
    <x v="118"/>
    <x v="0"/>
    <s v="COMP SIGHT"/>
    <s v="M"/>
    <d v="2016-09-04T00:00:00"/>
    <n v="181"/>
    <x v="0"/>
    <x v="138"/>
    <n v="163.0344827586207"/>
    <x v="3"/>
    <x v="1"/>
  </r>
  <r>
    <s v="STEWART"/>
    <s v="Jason"/>
    <x v="118"/>
    <x v="0"/>
    <s v="COMP SIGHT"/>
    <s v="M"/>
    <d v="2016-04-03T00:00:00"/>
    <n v="180"/>
    <x v="0"/>
    <x v="138"/>
    <n v="163.0344827586207"/>
    <x v="4"/>
    <x v="1"/>
  </r>
  <r>
    <s v="STEWART"/>
    <s v="Jason"/>
    <x v="118"/>
    <x v="0"/>
    <s v="COMP SIGHT"/>
    <s v="M"/>
    <d v="2016-06-05T00:00:00"/>
    <n v="179"/>
    <x v="0"/>
    <x v="138"/>
    <n v="163.0344827586207"/>
    <x v="5"/>
    <x v="1"/>
  </r>
  <r>
    <s v="STEWART"/>
    <s v="Jason"/>
    <x v="118"/>
    <x v="0"/>
    <s v="COMP SIGHT"/>
    <s v="M"/>
    <d v="2016-10-02T00:00:00"/>
    <n v="179"/>
    <x v="0"/>
    <x v="138"/>
    <n v="163.0344827586207"/>
    <x v="6"/>
    <x v="1"/>
  </r>
  <r>
    <s v="STEWART"/>
    <s v="Jason"/>
    <x v="118"/>
    <x v="0"/>
    <s v="COMP SIGHT"/>
    <s v="M"/>
    <d v="2016-04-17T00:00:00"/>
    <n v="178"/>
    <x v="0"/>
    <x v="138"/>
    <n v="163.0344827586207"/>
    <x v="7"/>
    <x v="1"/>
  </r>
  <r>
    <s v="STEWART"/>
    <s v="Jason"/>
    <x v="118"/>
    <x v="0"/>
    <s v="COMP SIGHT"/>
    <s v="M"/>
    <d v="2016-06-19T00:00:00"/>
    <n v="177"/>
    <x v="0"/>
    <x v="138"/>
    <n v="163.0344827586207"/>
    <x v="8"/>
    <x v="1"/>
  </r>
  <r>
    <s v="STEWART"/>
    <s v="Jason"/>
    <x v="118"/>
    <x v="0"/>
    <s v="COMP SIGHT"/>
    <s v="M"/>
    <d v="2016-08-07T00:00:00"/>
    <n v="177"/>
    <x v="0"/>
    <x v="138"/>
    <n v="163.0344827586207"/>
    <x v="9"/>
    <x v="1"/>
  </r>
  <r>
    <s v="STEWART"/>
    <s v="Jason"/>
    <x v="118"/>
    <x v="0"/>
    <s v="COMP SIGHT"/>
    <s v="M"/>
    <d v="2016-07-10T00:00:00"/>
    <n v="176"/>
    <x v="0"/>
    <x v="138"/>
    <n v="163.0344827586207"/>
    <x v="10"/>
    <x v="1"/>
  </r>
  <r>
    <s v="STEWART"/>
    <s v="Jason"/>
    <x v="118"/>
    <x v="0"/>
    <s v="COMP SIGHT"/>
    <s v="M"/>
    <d v="2016-09-11T00:00:00"/>
    <n v="176"/>
    <x v="0"/>
    <x v="138"/>
    <n v="163.0344827586207"/>
    <x v="11"/>
    <x v="1"/>
  </r>
  <r>
    <s v="STEWART"/>
    <s v="Jason"/>
    <x v="118"/>
    <x v="0"/>
    <s v="COMP SIGHT"/>
    <s v="M"/>
    <d v="2016-01-17T00:00:00"/>
    <n v="175"/>
    <x v="0"/>
    <x v="138"/>
    <n v="163.0344827586207"/>
    <x v="12"/>
    <x v="1"/>
  </r>
  <r>
    <s v="STEWART"/>
    <s v="Jason"/>
    <x v="118"/>
    <x v="0"/>
    <s v="COMP SIGHT"/>
    <s v="M"/>
    <d v="2016-10-09T00:00:00"/>
    <n v="173"/>
    <x v="0"/>
    <x v="138"/>
    <n v="163.0344827586207"/>
    <x v="13"/>
    <x v="1"/>
  </r>
  <r>
    <s v="STEWART"/>
    <s v="Jason"/>
    <x v="118"/>
    <x v="0"/>
    <s v="COMP SIGHT"/>
    <s v="M"/>
    <d v="2016-03-13T00:00:00"/>
    <n v="171"/>
    <x v="0"/>
    <x v="138"/>
    <n v="163.0344827586207"/>
    <x v="14"/>
    <x v="1"/>
  </r>
  <r>
    <s v="STEWART"/>
    <s v="Jason"/>
    <x v="118"/>
    <x v="0"/>
    <s v="COMP SIGHT"/>
    <s v="M"/>
    <d v="2016-03-20T00:00:00"/>
    <n v="171"/>
    <x v="0"/>
    <x v="138"/>
    <n v="163.0344827586207"/>
    <x v="15"/>
    <x v="1"/>
  </r>
  <r>
    <s v="STEWART"/>
    <s v="Jason"/>
    <x v="118"/>
    <x v="0"/>
    <s v="COMP SIGHT"/>
    <s v="M"/>
    <d v="2016-05-15T00:00:00"/>
    <n v="170"/>
    <x v="0"/>
    <x v="138"/>
    <n v="163.0344827586207"/>
    <x v="16"/>
    <x v="1"/>
  </r>
  <r>
    <s v="STEWART"/>
    <s v="Jason"/>
    <x v="118"/>
    <x v="0"/>
    <s v="COMP SIGHT"/>
    <s v="M"/>
    <d v="2016-08-28T00:00:00"/>
    <n v="170"/>
    <x v="0"/>
    <x v="138"/>
    <n v="163.0344827586207"/>
    <x v="17"/>
    <x v="1"/>
  </r>
  <r>
    <s v="STEWART"/>
    <s v="Jason"/>
    <x v="118"/>
    <x v="0"/>
    <s v="COMP SIGHT"/>
    <s v="M"/>
    <d v="2016-05-29T00:00:00"/>
    <n v="168"/>
    <x v="0"/>
    <x v="138"/>
    <n v="163.0344827586207"/>
    <x v="18"/>
    <x v="1"/>
  </r>
  <r>
    <s v="STEWART"/>
    <s v="Jason"/>
    <x v="118"/>
    <x v="0"/>
    <s v="COMP SIGHT"/>
    <s v="M"/>
    <d v="2016-02-28T00:00:00"/>
    <n v="165"/>
    <x v="0"/>
    <x v="138"/>
    <n v="163.0344827586207"/>
    <x v="19"/>
    <x v="1"/>
  </r>
  <r>
    <s v="STEWART"/>
    <s v="Jason"/>
    <x v="118"/>
    <x v="0"/>
    <s v="COMP SIGHT"/>
    <s v="M"/>
    <d v="2016-10-23T00:00:00"/>
    <n v="164"/>
    <x v="0"/>
    <x v="138"/>
    <n v="163.0344827586207"/>
    <x v="20"/>
    <x v="1"/>
  </r>
  <r>
    <s v="STEWART"/>
    <s v="Jason"/>
    <x v="118"/>
    <x v="0"/>
    <s v="COMP SIGHT"/>
    <s v="M"/>
    <d v="2016-03-06T00:00:00"/>
    <n v="163"/>
    <x v="0"/>
    <x v="138"/>
    <n v="163.0344827586207"/>
    <x v="21"/>
    <x v="1"/>
  </r>
  <r>
    <s v="STEWART"/>
    <s v="Jason"/>
    <x v="118"/>
    <x v="0"/>
    <s v="COMP SIGHT"/>
    <s v="M"/>
    <d v="2016-08-14T00:00:00"/>
    <n v="158"/>
    <x v="0"/>
    <x v="138"/>
    <n v="163.0344827586207"/>
    <x v="23"/>
    <x v="1"/>
  </r>
  <r>
    <s v="STEWART"/>
    <s v="Jason"/>
    <x v="118"/>
    <x v="0"/>
    <s v="COMP SIGHT"/>
    <s v="M"/>
    <d v="2016-02-07T00:00:00"/>
    <n v="154"/>
    <x v="0"/>
    <x v="138"/>
    <n v="163.0344827586207"/>
    <x v="24"/>
    <x v="1"/>
  </r>
  <r>
    <s v="STEWART"/>
    <s v="Jason"/>
    <x v="118"/>
    <x v="0"/>
    <s v="COMP SIGHT"/>
    <s v="M"/>
    <d v="2016-05-22T00:00:00"/>
    <n v="154"/>
    <x v="0"/>
    <x v="138"/>
    <n v="163.0344827586207"/>
    <x v="25"/>
    <x v="1"/>
  </r>
  <r>
    <s v="STEWART"/>
    <s v="Jason"/>
    <x v="118"/>
    <x v="0"/>
    <s v="COMP SIGHT"/>
    <s v="M"/>
    <d v="2016-01-31T00:00:00"/>
    <n v="149"/>
    <x v="0"/>
    <x v="138"/>
    <n v="163.0344827586207"/>
    <x v="26"/>
    <x v="1"/>
  </r>
  <r>
    <s v="STEWART"/>
    <s v="Jason"/>
    <x v="118"/>
    <x v="0"/>
    <s v="COMP SIGHT"/>
    <s v="M"/>
    <d v="2016-02-14T00:00:00"/>
    <n v="141"/>
    <x v="0"/>
    <x v="138"/>
    <n v="163.0344827586207"/>
    <x v="27"/>
    <x v="1"/>
  </r>
  <r>
    <s v="STEWART"/>
    <s v="Jason"/>
    <x v="118"/>
    <x v="0"/>
    <s v="COMP SIGHT"/>
    <s v="M"/>
    <d v="2016-07-03T00:00:00"/>
    <n v="123"/>
    <x v="0"/>
    <x v="138"/>
    <n v="163.0344827586207"/>
    <x v="28"/>
    <x v="1"/>
  </r>
  <r>
    <s v="STEWART"/>
    <s v="Jason"/>
    <x v="118"/>
    <x v="0"/>
    <s v="COMP SIGHT"/>
    <s v="M"/>
    <d v="2016-02-21T00:00:00"/>
    <n v="117"/>
    <x v="2"/>
    <x v="41"/>
    <n v="4.0344827586206895"/>
    <x v="0"/>
    <x v="1"/>
  </r>
  <r>
    <s v="FAMILY SURNAME"/>
    <s v="PREFERRED NAME"/>
    <x v="119"/>
    <x v="5"/>
    <s v="BOW"/>
    <s v="GENDER"/>
    <s v="DATE"/>
    <s v="SCORE"/>
    <x v="5"/>
    <x v="88"/>
    <n v="0"/>
    <x v="1"/>
    <x v="1"/>
  </r>
  <r>
    <s v="FAMILY SURNAME"/>
    <s v="PREFERRED NAME"/>
    <x v="119"/>
    <x v="5"/>
    <s v="BOW"/>
    <s v="GENDER"/>
    <s v="DATE"/>
    <s v="SCORE"/>
    <x v="5"/>
    <x v="88"/>
    <n v="0"/>
    <x v="2"/>
    <x v="1"/>
  </r>
  <r>
    <s v="FAMILY SURNAME"/>
    <s v="PREFERRED NAME"/>
    <x v="119"/>
    <x v="5"/>
    <s v="BOW"/>
    <s v="GENDER"/>
    <s v="DATE"/>
    <s v="SCORE"/>
    <x v="5"/>
    <x v="88"/>
    <n v="0"/>
    <x v="3"/>
    <x v="1"/>
  </r>
  <r>
    <s v="FAMILY SURNAME"/>
    <s v="PREFERRED NAME"/>
    <x v="119"/>
    <x v="5"/>
    <s v="BOW"/>
    <s v="GENDER"/>
    <s v="DATE"/>
    <s v="SCORE"/>
    <x v="5"/>
    <x v="88"/>
    <n v="0"/>
    <x v="4"/>
    <x v="1"/>
  </r>
  <r>
    <s v="FAMILY SURNAME"/>
    <s v="PREFERRED NAME"/>
    <x v="119"/>
    <x v="5"/>
    <s v="BOW"/>
    <s v="GENDER"/>
    <s v="DATE"/>
    <s v="SCORE"/>
    <x v="5"/>
    <x v="88"/>
    <n v="0"/>
    <x v="5"/>
    <x v="1"/>
  </r>
  <r>
    <s v="FAMILY SURNAME"/>
    <s v="PREFERRED NAME"/>
    <x v="119"/>
    <x v="5"/>
    <s v="BOW"/>
    <s v="GENDER"/>
    <s v="DATE"/>
    <s v="SCORE"/>
    <x v="5"/>
    <x v="88"/>
    <n v="0"/>
    <x v="6"/>
    <x v="1"/>
  </r>
  <r>
    <s v="FAMILY SURNAME"/>
    <s v="PREFERRED NAME"/>
    <x v="119"/>
    <x v="5"/>
    <s v="BOW"/>
    <s v="GENDER"/>
    <s v="DATE"/>
    <s v="SCORE"/>
    <x v="5"/>
    <x v="88"/>
    <n v="0"/>
    <x v="7"/>
    <x v="1"/>
  </r>
  <r>
    <s v="FAMILY SURNAME"/>
    <s v="PREFERRED NAME"/>
    <x v="119"/>
    <x v="5"/>
    <s v="BOW"/>
    <s v="GENDER"/>
    <s v="DATE"/>
    <s v="SCORE"/>
    <x v="5"/>
    <x v="88"/>
    <n v="0"/>
    <x v="8"/>
    <x v="1"/>
  </r>
  <r>
    <s v="FAMILY SURNAME"/>
    <s v="PREFERRED NAME"/>
    <x v="119"/>
    <x v="5"/>
    <s v="BOW"/>
    <s v="GENDER"/>
    <s v="DATE"/>
    <s v="SCORE"/>
    <x v="5"/>
    <x v="88"/>
    <n v="0"/>
    <x v="9"/>
    <x v="1"/>
  </r>
  <r>
    <s v="FAMILY SURNAME"/>
    <s v="PREFERRED NAME"/>
    <x v="119"/>
    <x v="5"/>
    <s v="BOW"/>
    <s v="GENDER"/>
    <s v="DATE"/>
    <s v="SCORE"/>
    <x v="5"/>
    <x v="88"/>
    <n v="0"/>
    <x v="10"/>
    <x v="1"/>
  </r>
  <r>
    <s v="FAMILY SURNAME"/>
    <s v="PREFERRED NAME"/>
    <x v="119"/>
    <x v="5"/>
    <s v="BOW"/>
    <s v="GENDER"/>
    <s v="DATE"/>
    <s v="SCORE"/>
    <x v="5"/>
    <x v="88"/>
    <n v="0"/>
    <x v="11"/>
    <x v="1"/>
  </r>
  <r>
    <s v="FAMILY SURNAME"/>
    <s v="PREFERRED NAME"/>
    <x v="119"/>
    <x v="5"/>
    <s v="BOW"/>
    <s v="GENDER"/>
    <s v="DATE"/>
    <s v="SCORE"/>
    <x v="5"/>
    <x v="88"/>
    <n v="0"/>
    <x v="12"/>
    <x v="1"/>
  </r>
  <r>
    <s v="FAMILY SURNAME"/>
    <s v="PREFERRED NAME"/>
    <x v="119"/>
    <x v="5"/>
    <s v="BOW"/>
    <s v="GENDER"/>
    <s v="DATE"/>
    <s v="SCORE"/>
    <x v="5"/>
    <x v="88"/>
    <n v="0"/>
    <x v="13"/>
    <x v="1"/>
  </r>
  <r>
    <s v="FAMILY SURNAME"/>
    <s v="PREFERRED NAME"/>
    <x v="119"/>
    <x v="5"/>
    <s v="BOW"/>
    <s v="GENDER"/>
    <s v="DATE"/>
    <s v="SCORE"/>
    <x v="5"/>
    <x v="88"/>
    <n v="0"/>
    <x v="14"/>
    <x v="1"/>
  </r>
  <r>
    <s v="FAMILY SURNAME"/>
    <s v="PREFERRED NAME"/>
    <x v="119"/>
    <x v="5"/>
    <s v="BOW"/>
    <s v="GENDER"/>
    <s v="DATE"/>
    <s v="SCORE"/>
    <x v="5"/>
    <x v="88"/>
    <n v="0"/>
    <x v="15"/>
    <x v="1"/>
  </r>
  <r>
    <s v="FAMILY SURNAME"/>
    <s v="PREFERRED NAME"/>
    <x v="119"/>
    <x v="5"/>
    <s v="BOW"/>
    <s v="GENDER"/>
    <s v="DATE"/>
    <s v="SCORE"/>
    <x v="5"/>
    <x v="88"/>
    <n v="0"/>
    <x v="16"/>
    <x v="1"/>
  </r>
  <r>
    <s v="FAMILY SURNAME"/>
    <s v="PREFERRED NAME"/>
    <x v="119"/>
    <x v="5"/>
    <s v="BOW"/>
    <s v="GENDER"/>
    <s v="DATE"/>
    <s v="SCORE"/>
    <x v="5"/>
    <x v="88"/>
    <n v="0"/>
    <x v="17"/>
    <x v="1"/>
  </r>
  <r>
    <s v="FAMILY SURNAME"/>
    <s v="PREFERRED NAME"/>
    <x v="119"/>
    <x v="5"/>
    <s v="BOW"/>
    <s v="GENDER"/>
    <s v="DATE"/>
    <s v="SCORE"/>
    <x v="5"/>
    <x v="88"/>
    <n v="0"/>
    <x v="18"/>
    <x v="1"/>
  </r>
  <r>
    <s v="TESARIK"/>
    <s v="John"/>
    <x v="120"/>
    <x v="0"/>
    <s v="COMP SIGHT"/>
    <s v="M"/>
    <d v="2016-08-07T00:00:00"/>
    <n v="182"/>
    <x v="0"/>
    <x v="139"/>
    <n v="34.862068965517238"/>
    <x v="0"/>
    <x v="0"/>
  </r>
  <r>
    <s v="TESARIK"/>
    <s v="John"/>
    <x v="120"/>
    <x v="0"/>
    <s v="COMP SIGHT"/>
    <s v="M"/>
    <d v="2016-04-03T00:00:00"/>
    <n v="176"/>
    <x v="0"/>
    <x v="139"/>
    <n v="34.862068965517238"/>
    <x v="1"/>
    <x v="0"/>
  </r>
  <r>
    <s v="TESARIK"/>
    <s v="John"/>
    <x v="120"/>
    <x v="0"/>
    <s v="COMP SIGHT"/>
    <s v="M"/>
    <d v="2016-03-06T00:00:00"/>
    <n v="169"/>
    <x v="0"/>
    <x v="139"/>
    <n v="34.862068965517238"/>
    <x v="2"/>
    <x v="0"/>
  </r>
  <r>
    <s v="TESARIK"/>
    <s v="John"/>
    <x v="120"/>
    <x v="0"/>
    <s v="COMP SIGHT"/>
    <s v="M"/>
    <d v="2016-09-04T00:00:00"/>
    <n v="167"/>
    <x v="0"/>
    <x v="139"/>
    <n v="34.862068965517238"/>
    <x v="3"/>
    <x v="0"/>
  </r>
  <r>
    <s v="TESARIK"/>
    <s v="John"/>
    <x v="120"/>
    <x v="0"/>
    <s v="COMP SIGHT"/>
    <s v="M"/>
    <d v="2016-04-17T00:00:00"/>
    <n v="163"/>
    <x v="0"/>
    <x v="139"/>
    <n v="34.862068965517238"/>
    <x v="4"/>
    <x v="0"/>
  </r>
  <r>
    <s v="TESARIK"/>
    <s v="John"/>
    <x v="120"/>
    <x v="0"/>
    <s v="COMP SIGHT"/>
    <s v="M"/>
    <d v="2016-08-28T00:00:00"/>
    <n v="154"/>
    <x v="0"/>
    <x v="139"/>
    <n v="34.862068965517238"/>
    <x v="5"/>
    <x v="0"/>
  </r>
  <r>
    <s v="TESARIK"/>
    <s v="John"/>
    <x v="120"/>
    <x v="0"/>
    <s v="COMP SIGHT"/>
    <s v="M"/>
    <d v="2016-01-17T00:00:00"/>
    <m/>
    <x v="4"/>
    <x v="88"/>
    <n v="0"/>
    <x v="22"/>
    <x v="0"/>
  </r>
  <r>
    <s v="TESARIK"/>
    <s v="John"/>
    <x v="120"/>
    <x v="0"/>
    <s v="COMP SIGHT"/>
    <s v="M"/>
    <d v="2016-01-31T00:00:00"/>
    <m/>
    <x v="4"/>
    <x v="88"/>
    <n v="0"/>
    <x v="22"/>
    <x v="0"/>
  </r>
  <r>
    <s v="TESARIK"/>
    <s v="John"/>
    <x v="120"/>
    <x v="0"/>
    <s v="COMP SIGHT"/>
    <s v="M"/>
    <d v="2016-02-07T00:00:00"/>
    <m/>
    <x v="4"/>
    <x v="88"/>
    <n v="0"/>
    <x v="22"/>
    <x v="0"/>
  </r>
  <r>
    <s v="TESARIK"/>
    <s v="John"/>
    <x v="120"/>
    <x v="0"/>
    <s v="COMP SIGHT"/>
    <s v="M"/>
    <d v="2016-02-14T00:00:00"/>
    <m/>
    <x v="4"/>
    <x v="88"/>
    <n v="0"/>
    <x v="22"/>
    <x v="0"/>
  </r>
  <r>
    <s v="TESARIK"/>
    <s v="John"/>
    <x v="120"/>
    <x v="0"/>
    <s v="COMP SIGHT"/>
    <s v="M"/>
    <d v="2016-02-21T00:00:00"/>
    <m/>
    <x v="4"/>
    <x v="88"/>
    <n v="0"/>
    <x v="22"/>
    <x v="0"/>
  </r>
  <r>
    <s v="TESARIK"/>
    <s v="John"/>
    <x v="120"/>
    <x v="0"/>
    <s v="COMP SIGHT"/>
    <s v="M"/>
    <d v="2016-02-28T00:00:00"/>
    <m/>
    <x v="4"/>
    <x v="88"/>
    <n v="0"/>
    <x v="22"/>
    <x v="0"/>
  </r>
  <r>
    <s v="TESARIK"/>
    <s v="John"/>
    <x v="120"/>
    <x v="0"/>
    <s v="COMP SIGHT"/>
    <s v="M"/>
    <d v="2016-03-13T00:00:00"/>
    <m/>
    <x v="4"/>
    <x v="88"/>
    <n v="0"/>
    <x v="22"/>
    <x v="0"/>
  </r>
  <r>
    <s v="TESARIK"/>
    <s v="John"/>
    <x v="120"/>
    <x v="0"/>
    <s v="COMP SIGHT"/>
    <s v="M"/>
    <d v="2016-03-20T00:00:00"/>
    <m/>
    <x v="4"/>
    <x v="88"/>
    <n v="0"/>
    <x v="22"/>
    <x v="0"/>
  </r>
  <r>
    <s v="TESARIK"/>
    <s v="John"/>
    <x v="120"/>
    <x v="0"/>
    <s v="COMP SIGHT"/>
    <s v="M"/>
    <d v="2016-05-15T00:00:00"/>
    <m/>
    <x v="4"/>
    <x v="88"/>
    <n v="0"/>
    <x v="22"/>
    <x v="0"/>
  </r>
  <r>
    <s v="TESARIK"/>
    <s v="John"/>
    <x v="120"/>
    <x v="0"/>
    <s v="COMP SIGHT"/>
    <s v="M"/>
    <d v="2016-05-22T00:00:00"/>
    <m/>
    <x v="4"/>
    <x v="88"/>
    <n v="0"/>
    <x v="22"/>
    <x v="0"/>
  </r>
  <r>
    <s v="TESARIK"/>
    <s v="John"/>
    <x v="120"/>
    <x v="0"/>
    <s v="COMP SIGHT"/>
    <s v="M"/>
    <d v="2016-05-29T00:00:00"/>
    <m/>
    <x v="4"/>
    <x v="88"/>
    <n v="0"/>
    <x v="22"/>
    <x v="0"/>
  </r>
  <r>
    <s v="TESARIK"/>
    <s v="John"/>
    <x v="120"/>
    <x v="0"/>
    <s v="COMP SIGHT"/>
    <s v="M"/>
    <d v="2016-06-05T00:00:00"/>
    <m/>
    <x v="4"/>
    <x v="88"/>
    <n v="0"/>
    <x v="22"/>
    <x v="0"/>
  </r>
  <r>
    <s v="TESARIK"/>
    <s v="John"/>
    <x v="120"/>
    <x v="0"/>
    <s v="COMP SIGHT"/>
    <s v="M"/>
    <d v="2016-06-19T00:00:00"/>
    <m/>
    <x v="4"/>
    <x v="88"/>
    <n v="0"/>
    <x v="22"/>
    <x v="0"/>
  </r>
  <r>
    <s v="TESARIK"/>
    <s v="John"/>
    <x v="120"/>
    <x v="0"/>
    <s v="COMP SIGHT"/>
    <s v="M"/>
    <d v="2016-07-03T00:00:00"/>
    <m/>
    <x v="4"/>
    <x v="88"/>
    <n v="0"/>
    <x v="22"/>
    <x v="0"/>
  </r>
  <r>
    <s v="TESARIK"/>
    <s v="John"/>
    <x v="120"/>
    <x v="0"/>
    <s v="COMP SIGHT"/>
    <s v="M"/>
    <d v="2016-07-10T00:00:00"/>
    <m/>
    <x v="4"/>
    <x v="88"/>
    <n v="0"/>
    <x v="22"/>
    <x v="0"/>
  </r>
  <r>
    <s v="TESARIK"/>
    <s v="John"/>
    <x v="120"/>
    <x v="0"/>
    <s v="COMP SIGHT"/>
    <s v="M"/>
    <d v="2016-08-14T00:00:00"/>
    <m/>
    <x v="4"/>
    <x v="88"/>
    <n v="0"/>
    <x v="22"/>
    <x v="0"/>
  </r>
  <r>
    <s v="TESARIK"/>
    <s v="John"/>
    <x v="120"/>
    <x v="0"/>
    <s v="COMP SIGHT"/>
    <s v="M"/>
    <d v="2016-09-11T00:00:00"/>
    <m/>
    <x v="4"/>
    <x v="88"/>
    <n v="0"/>
    <x v="22"/>
    <x v="0"/>
  </r>
  <r>
    <s v="TESARIK"/>
    <s v="John"/>
    <x v="120"/>
    <x v="0"/>
    <s v="COMP SIGHT"/>
    <s v="M"/>
    <d v="2016-09-18T00:00:00"/>
    <m/>
    <x v="4"/>
    <x v="88"/>
    <n v="0"/>
    <x v="22"/>
    <x v="0"/>
  </r>
  <r>
    <s v="TESARIK"/>
    <s v="John"/>
    <x v="120"/>
    <x v="0"/>
    <s v="COMP SIGHT"/>
    <s v="M"/>
    <d v="2016-10-09T00:00:00"/>
    <m/>
    <x v="4"/>
    <x v="88"/>
    <n v="0"/>
    <x v="22"/>
    <x v="0"/>
  </r>
  <r>
    <s v="TESARIK"/>
    <s v="John"/>
    <x v="120"/>
    <x v="0"/>
    <s v="COMP SIGHT"/>
    <s v="M"/>
    <d v="2016-10-02T00:00:00"/>
    <m/>
    <x v="4"/>
    <x v="88"/>
    <n v="0"/>
    <x v="22"/>
    <x v="0"/>
  </r>
  <r>
    <s v="TESARIK"/>
    <s v="John"/>
    <x v="120"/>
    <x v="0"/>
    <s v="COMP SIGHT"/>
    <s v="M"/>
    <d v="2016-10-16T00:00:00"/>
    <m/>
    <x v="4"/>
    <x v="88"/>
    <n v="0"/>
    <x v="22"/>
    <x v="0"/>
  </r>
  <r>
    <s v="TESARIK"/>
    <s v="John"/>
    <x v="120"/>
    <x v="0"/>
    <s v="COMP SIGHT"/>
    <s v="M"/>
    <d v="2016-10-23T00:00:00"/>
    <m/>
    <x v="4"/>
    <x v="88"/>
    <n v="0"/>
    <x v="22"/>
    <x v="0"/>
  </r>
  <r>
    <s v="TESARIK"/>
    <s v="John"/>
    <x v="120"/>
    <x v="0"/>
    <s v="COMP SIGHT"/>
    <s v="M"/>
    <d v="2016-10-30T00:00:00"/>
    <m/>
    <x v="4"/>
    <x v="88"/>
    <n v="0"/>
    <x v="22"/>
    <x v="0"/>
  </r>
  <r>
    <s v="THACKERAY"/>
    <s v="Darren"/>
    <x v="121"/>
    <x v="0"/>
    <s v="COMP SIGHT"/>
    <s v="M"/>
    <d v="2016-05-22T00:00:00"/>
    <n v="173"/>
    <x v="0"/>
    <x v="140"/>
    <n v="27.275862068965516"/>
    <x v="0"/>
    <x v="0"/>
  </r>
  <r>
    <s v="THACKERAY"/>
    <s v="Darren"/>
    <x v="121"/>
    <x v="0"/>
    <s v="COMP SIGHT"/>
    <s v="M"/>
    <d v="2016-06-05T00:00:00"/>
    <n v="167"/>
    <x v="0"/>
    <x v="140"/>
    <n v="27.275862068965516"/>
    <x v="1"/>
    <x v="0"/>
  </r>
  <r>
    <s v="THACKERAY"/>
    <s v="Darren"/>
    <x v="121"/>
    <x v="0"/>
    <s v="COMP SIGHT"/>
    <s v="M"/>
    <d v="2016-03-06T00:00:00"/>
    <n v="163"/>
    <x v="0"/>
    <x v="140"/>
    <n v="27.275862068965516"/>
    <x v="2"/>
    <x v="0"/>
  </r>
  <r>
    <s v="THACKERAY"/>
    <s v="Darren"/>
    <x v="121"/>
    <x v="0"/>
    <s v="COMP SIGHT"/>
    <s v="M"/>
    <d v="2016-04-03T00:00:00"/>
    <n v="162"/>
    <x v="0"/>
    <x v="140"/>
    <n v="27.275862068965516"/>
    <x v="3"/>
    <x v="0"/>
  </r>
  <r>
    <s v="THACKERAY"/>
    <s v="Darren"/>
    <x v="121"/>
    <x v="0"/>
    <s v="COMP SIGHT"/>
    <s v="M"/>
    <d v="2016-03-20T00:00:00"/>
    <n v="126"/>
    <x v="0"/>
    <x v="140"/>
    <n v="27.275862068965516"/>
    <x v="4"/>
    <x v="0"/>
  </r>
  <r>
    <s v="THACKERAY"/>
    <s v="Darren"/>
    <x v="121"/>
    <x v="0"/>
    <s v="COMP SIGHT"/>
    <s v="M"/>
    <d v="2016-01-17T00:00:00"/>
    <m/>
    <x v="4"/>
    <x v="88"/>
    <n v="0"/>
    <x v="22"/>
    <x v="0"/>
  </r>
  <r>
    <s v="THACKERAY"/>
    <s v="Darren"/>
    <x v="121"/>
    <x v="0"/>
    <s v="COMP SIGHT"/>
    <s v="M"/>
    <d v="2016-01-31T00:00:00"/>
    <m/>
    <x v="4"/>
    <x v="88"/>
    <n v="0"/>
    <x v="22"/>
    <x v="0"/>
  </r>
  <r>
    <s v="THACKERAY"/>
    <s v="Darren"/>
    <x v="121"/>
    <x v="0"/>
    <s v="COMP SIGHT"/>
    <s v="M"/>
    <d v="2016-02-07T00:00:00"/>
    <m/>
    <x v="4"/>
    <x v="88"/>
    <n v="0"/>
    <x v="22"/>
    <x v="0"/>
  </r>
  <r>
    <s v="THACKERAY"/>
    <s v="Darren"/>
    <x v="121"/>
    <x v="0"/>
    <s v="COMP SIGHT"/>
    <s v="M"/>
    <d v="2016-02-14T00:00:00"/>
    <m/>
    <x v="4"/>
    <x v="88"/>
    <n v="0"/>
    <x v="22"/>
    <x v="0"/>
  </r>
  <r>
    <s v="THACKERAY"/>
    <s v="Darren"/>
    <x v="121"/>
    <x v="0"/>
    <s v="COMP SIGHT"/>
    <s v="M"/>
    <d v="2016-02-21T00:00:00"/>
    <m/>
    <x v="4"/>
    <x v="88"/>
    <n v="0"/>
    <x v="22"/>
    <x v="0"/>
  </r>
  <r>
    <s v="THACKERAY"/>
    <s v="Darren"/>
    <x v="121"/>
    <x v="0"/>
    <s v="COMP SIGHT"/>
    <s v="M"/>
    <d v="2016-02-28T00:00:00"/>
    <m/>
    <x v="4"/>
    <x v="88"/>
    <n v="0"/>
    <x v="22"/>
    <x v="0"/>
  </r>
  <r>
    <s v="THACKERAY"/>
    <s v="Darren"/>
    <x v="121"/>
    <x v="0"/>
    <s v="COMP SIGHT"/>
    <s v="M"/>
    <d v="2016-03-13T00:00:00"/>
    <m/>
    <x v="4"/>
    <x v="88"/>
    <n v="0"/>
    <x v="22"/>
    <x v="0"/>
  </r>
  <r>
    <s v="THACKERAY"/>
    <s v="Darren"/>
    <x v="121"/>
    <x v="0"/>
    <s v="COMP SIGHT"/>
    <s v="M"/>
    <d v="2016-04-17T00:00:00"/>
    <m/>
    <x v="4"/>
    <x v="88"/>
    <n v="0"/>
    <x v="22"/>
    <x v="0"/>
  </r>
  <r>
    <s v="THACKERAY"/>
    <s v="Darren"/>
    <x v="121"/>
    <x v="0"/>
    <s v="COMP SIGHT"/>
    <s v="M"/>
    <d v="2016-05-15T00:00:00"/>
    <m/>
    <x v="4"/>
    <x v="88"/>
    <n v="0"/>
    <x v="22"/>
    <x v="0"/>
  </r>
  <r>
    <s v="THACKERAY"/>
    <s v="Darren"/>
    <x v="121"/>
    <x v="0"/>
    <s v="COMP SIGHT"/>
    <s v="M"/>
    <d v="2016-05-29T00:00:00"/>
    <m/>
    <x v="4"/>
    <x v="88"/>
    <n v="0"/>
    <x v="22"/>
    <x v="0"/>
  </r>
  <r>
    <s v="THACKERAY"/>
    <s v="Darren"/>
    <x v="121"/>
    <x v="0"/>
    <s v="COMP SIGHT"/>
    <s v="M"/>
    <d v="2016-06-19T00:00:00"/>
    <m/>
    <x v="4"/>
    <x v="88"/>
    <n v="0"/>
    <x v="22"/>
    <x v="0"/>
  </r>
  <r>
    <s v="THACKERAY"/>
    <s v="Darren"/>
    <x v="121"/>
    <x v="0"/>
    <s v="COMP SIGHT"/>
    <s v="M"/>
    <d v="2016-07-03T00:00:00"/>
    <m/>
    <x v="4"/>
    <x v="88"/>
    <n v="0"/>
    <x v="22"/>
    <x v="0"/>
  </r>
  <r>
    <s v="THACKERAY"/>
    <s v="Darren"/>
    <x v="121"/>
    <x v="0"/>
    <s v="COMP SIGHT"/>
    <s v="M"/>
    <d v="2016-07-10T00:00:00"/>
    <m/>
    <x v="4"/>
    <x v="88"/>
    <n v="0"/>
    <x v="22"/>
    <x v="0"/>
  </r>
  <r>
    <s v="THACKERAY"/>
    <s v="Darren"/>
    <x v="121"/>
    <x v="0"/>
    <s v="COMP SIGHT"/>
    <s v="M"/>
    <d v="2016-08-07T00:00:00"/>
    <m/>
    <x v="4"/>
    <x v="88"/>
    <n v="0"/>
    <x v="22"/>
    <x v="0"/>
  </r>
  <r>
    <s v="THACKERAY"/>
    <s v="Darren"/>
    <x v="121"/>
    <x v="0"/>
    <s v="COMP SIGHT"/>
    <s v="M"/>
    <d v="2016-08-14T00:00:00"/>
    <m/>
    <x v="4"/>
    <x v="88"/>
    <n v="0"/>
    <x v="22"/>
    <x v="0"/>
  </r>
  <r>
    <s v="THACKERAY"/>
    <s v="Darren"/>
    <x v="121"/>
    <x v="0"/>
    <s v="COMP SIGHT"/>
    <s v="M"/>
    <d v="2016-08-28T00:00:00"/>
    <m/>
    <x v="4"/>
    <x v="88"/>
    <n v="0"/>
    <x v="22"/>
    <x v="0"/>
  </r>
  <r>
    <s v="THACKERAY"/>
    <s v="Darren"/>
    <x v="121"/>
    <x v="0"/>
    <s v="COMP SIGHT"/>
    <s v="M"/>
    <d v="2016-09-04T00:00:00"/>
    <m/>
    <x v="4"/>
    <x v="88"/>
    <n v="0"/>
    <x v="22"/>
    <x v="0"/>
  </r>
  <r>
    <s v="THACKERAY"/>
    <s v="Darren"/>
    <x v="121"/>
    <x v="0"/>
    <s v="COMP SIGHT"/>
    <s v="M"/>
    <d v="2016-09-11T00:00:00"/>
    <m/>
    <x v="4"/>
    <x v="88"/>
    <n v="0"/>
    <x v="22"/>
    <x v="0"/>
  </r>
  <r>
    <s v="THACKERAY"/>
    <s v="Darren"/>
    <x v="121"/>
    <x v="0"/>
    <s v="COMP SIGHT"/>
    <s v="M"/>
    <d v="2016-09-18T00:00:00"/>
    <m/>
    <x v="4"/>
    <x v="88"/>
    <n v="0"/>
    <x v="22"/>
    <x v="0"/>
  </r>
  <r>
    <s v="THACKERAY"/>
    <s v="Darren"/>
    <x v="121"/>
    <x v="0"/>
    <s v="COMP SIGHT"/>
    <s v="M"/>
    <d v="2016-10-09T00:00:00"/>
    <m/>
    <x v="4"/>
    <x v="88"/>
    <n v="0"/>
    <x v="22"/>
    <x v="0"/>
  </r>
  <r>
    <s v="THACKERAY"/>
    <s v="Darren"/>
    <x v="121"/>
    <x v="0"/>
    <s v="COMP SIGHT"/>
    <s v="M"/>
    <d v="2016-10-02T00:00:00"/>
    <m/>
    <x v="4"/>
    <x v="88"/>
    <n v="0"/>
    <x v="22"/>
    <x v="0"/>
  </r>
  <r>
    <s v="THACKERAY"/>
    <s v="Darren"/>
    <x v="121"/>
    <x v="0"/>
    <s v="COMP SIGHT"/>
    <s v="M"/>
    <d v="2016-10-16T00:00:00"/>
    <m/>
    <x v="4"/>
    <x v="88"/>
    <n v="0"/>
    <x v="22"/>
    <x v="0"/>
  </r>
  <r>
    <s v="THACKERAY"/>
    <s v="Darren"/>
    <x v="121"/>
    <x v="0"/>
    <s v="COMP SIGHT"/>
    <s v="M"/>
    <d v="2016-10-23T00:00:00"/>
    <m/>
    <x v="4"/>
    <x v="88"/>
    <n v="0"/>
    <x v="22"/>
    <x v="0"/>
  </r>
  <r>
    <s v="THACKERAY"/>
    <s v="Darren"/>
    <x v="121"/>
    <x v="0"/>
    <s v="COMP SIGHT"/>
    <s v="M"/>
    <d v="2016-10-30T00:00:00"/>
    <m/>
    <x v="4"/>
    <x v="88"/>
    <n v="0"/>
    <x v="22"/>
    <x v="0"/>
  </r>
  <r>
    <s v="THOMOPSON"/>
    <s v="Jock"/>
    <x v="122"/>
    <x v="0"/>
    <s v="COMP SIGHT"/>
    <s v="M"/>
    <d v="2016-06-19T00:00:00"/>
    <n v="198"/>
    <x v="0"/>
    <x v="141"/>
    <n v="26.620689655172413"/>
    <x v="0"/>
    <x v="0"/>
  </r>
  <r>
    <s v="THOMOPSON"/>
    <s v="Jock"/>
    <x v="122"/>
    <x v="0"/>
    <s v="COMP SIGHT"/>
    <s v="M"/>
    <d v="2016-10-30T00:00:00"/>
    <n v="196"/>
    <x v="0"/>
    <x v="141"/>
    <n v="26.620689655172413"/>
    <x v="1"/>
    <x v="0"/>
  </r>
  <r>
    <s v="THOMOPSON"/>
    <s v="Jock"/>
    <x v="122"/>
    <x v="0"/>
    <s v="COMP SIGHT"/>
    <s v="M"/>
    <d v="2016-04-17T00:00:00"/>
    <n v="192"/>
    <x v="0"/>
    <x v="141"/>
    <n v="26.620689655172413"/>
    <x v="2"/>
    <x v="0"/>
  </r>
  <r>
    <s v="THOMOPSON"/>
    <s v="Jock"/>
    <x v="122"/>
    <x v="0"/>
    <s v="COMP SIGHT"/>
    <s v="M"/>
    <d v="2016-02-14T00:00:00"/>
    <n v="186"/>
    <x v="0"/>
    <x v="141"/>
    <n v="26.620689655172413"/>
    <x v="3"/>
    <x v="0"/>
  </r>
  <r>
    <s v="THOMOPSON"/>
    <s v="Jock"/>
    <x v="122"/>
    <x v="0"/>
    <s v="COMP SIGHT"/>
    <s v="M"/>
    <d v="2016-01-17T00:00:00"/>
    <m/>
    <x v="4"/>
    <x v="88"/>
    <n v="0"/>
    <x v="22"/>
    <x v="0"/>
  </r>
  <r>
    <s v="THOMOPSON"/>
    <s v="Jock"/>
    <x v="122"/>
    <x v="0"/>
    <s v="COMP SIGHT"/>
    <s v="M"/>
    <d v="2016-01-31T00:00:00"/>
    <m/>
    <x v="4"/>
    <x v="88"/>
    <n v="0"/>
    <x v="22"/>
    <x v="0"/>
  </r>
  <r>
    <s v="THOMOPSON"/>
    <s v="Jock"/>
    <x v="122"/>
    <x v="0"/>
    <s v="COMP SIGHT"/>
    <s v="M"/>
    <d v="2016-02-07T00:00:00"/>
    <m/>
    <x v="4"/>
    <x v="88"/>
    <n v="0"/>
    <x v="22"/>
    <x v="0"/>
  </r>
  <r>
    <s v="THOMOPSON"/>
    <s v="Jock"/>
    <x v="122"/>
    <x v="0"/>
    <s v="COMP SIGHT"/>
    <s v="M"/>
    <d v="2016-02-21T00:00:00"/>
    <m/>
    <x v="4"/>
    <x v="88"/>
    <n v="0"/>
    <x v="22"/>
    <x v="0"/>
  </r>
  <r>
    <s v="THOMOPSON"/>
    <s v="Jock"/>
    <x v="122"/>
    <x v="0"/>
    <s v="COMP SIGHT"/>
    <s v="M"/>
    <d v="2016-02-28T00:00:00"/>
    <m/>
    <x v="4"/>
    <x v="88"/>
    <n v="0"/>
    <x v="22"/>
    <x v="0"/>
  </r>
  <r>
    <s v="THOMOPSON"/>
    <s v="Jock"/>
    <x v="122"/>
    <x v="0"/>
    <s v="COMP SIGHT"/>
    <s v="M"/>
    <d v="2016-03-06T00:00:00"/>
    <m/>
    <x v="4"/>
    <x v="88"/>
    <n v="0"/>
    <x v="22"/>
    <x v="0"/>
  </r>
  <r>
    <s v="THOMOPSON"/>
    <s v="Jock"/>
    <x v="122"/>
    <x v="0"/>
    <s v="COMP SIGHT"/>
    <s v="M"/>
    <d v="2016-03-13T00:00:00"/>
    <m/>
    <x v="4"/>
    <x v="88"/>
    <n v="0"/>
    <x v="22"/>
    <x v="0"/>
  </r>
  <r>
    <s v="THOMOPSON"/>
    <s v="Jock"/>
    <x v="122"/>
    <x v="0"/>
    <s v="COMP SIGHT"/>
    <s v="M"/>
    <d v="2016-03-20T00:00:00"/>
    <m/>
    <x v="4"/>
    <x v="88"/>
    <n v="0"/>
    <x v="22"/>
    <x v="0"/>
  </r>
  <r>
    <s v="THOMOPSON"/>
    <s v="Jock"/>
    <x v="122"/>
    <x v="0"/>
    <s v="COMP SIGHT"/>
    <s v="M"/>
    <d v="2016-04-03T00:00:00"/>
    <m/>
    <x v="4"/>
    <x v="88"/>
    <n v="0"/>
    <x v="22"/>
    <x v="0"/>
  </r>
  <r>
    <s v="THOMOPSON"/>
    <s v="Jock"/>
    <x v="122"/>
    <x v="0"/>
    <s v="COMP SIGHT"/>
    <s v="M"/>
    <d v="2016-05-15T00:00:00"/>
    <m/>
    <x v="4"/>
    <x v="88"/>
    <n v="0"/>
    <x v="22"/>
    <x v="0"/>
  </r>
  <r>
    <s v="THOMOPSON"/>
    <s v="Jock"/>
    <x v="122"/>
    <x v="0"/>
    <s v="COMP SIGHT"/>
    <s v="M"/>
    <d v="2016-05-22T00:00:00"/>
    <m/>
    <x v="4"/>
    <x v="88"/>
    <n v="0"/>
    <x v="22"/>
    <x v="0"/>
  </r>
  <r>
    <s v="THOMOPSON"/>
    <s v="Jock"/>
    <x v="122"/>
    <x v="0"/>
    <s v="COMP SIGHT"/>
    <s v="M"/>
    <d v="2016-05-29T00:00:00"/>
    <m/>
    <x v="4"/>
    <x v="88"/>
    <n v="0"/>
    <x v="22"/>
    <x v="0"/>
  </r>
  <r>
    <s v="THOMOPSON"/>
    <s v="Jock"/>
    <x v="122"/>
    <x v="0"/>
    <s v="COMP SIGHT"/>
    <s v="M"/>
    <d v="2016-06-05T00:00:00"/>
    <m/>
    <x v="4"/>
    <x v="88"/>
    <n v="0"/>
    <x v="22"/>
    <x v="0"/>
  </r>
  <r>
    <s v="THOMOPSON"/>
    <s v="Jock"/>
    <x v="122"/>
    <x v="0"/>
    <s v="COMP SIGHT"/>
    <s v="M"/>
    <d v="2016-07-03T00:00:00"/>
    <m/>
    <x v="4"/>
    <x v="88"/>
    <n v="0"/>
    <x v="22"/>
    <x v="0"/>
  </r>
  <r>
    <s v="THOMOPSON"/>
    <s v="Jock"/>
    <x v="122"/>
    <x v="0"/>
    <s v="COMP SIGHT"/>
    <s v="M"/>
    <d v="2016-07-10T00:00:00"/>
    <m/>
    <x v="4"/>
    <x v="88"/>
    <n v="0"/>
    <x v="22"/>
    <x v="0"/>
  </r>
  <r>
    <s v="THOMOPSON"/>
    <s v="Jock"/>
    <x v="122"/>
    <x v="0"/>
    <s v="COMP SIGHT"/>
    <s v="M"/>
    <d v="2016-08-07T00:00:00"/>
    <m/>
    <x v="4"/>
    <x v="88"/>
    <n v="0"/>
    <x v="22"/>
    <x v="0"/>
  </r>
  <r>
    <s v="THOMOPSON"/>
    <s v="Jock"/>
    <x v="122"/>
    <x v="0"/>
    <s v="COMP SIGHT"/>
    <s v="M"/>
    <d v="2016-08-14T00:00:00"/>
    <m/>
    <x v="4"/>
    <x v="88"/>
    <n v="0"/>
    <x v="22"/>
    <x v="0"/>
  </r>
  <r>
    <s v="THOMOPSON"/>
    <s v="Jock"/>
    <x v="122"/>
    <x v="0"/>
    <s v="COMP SIGHT"/>
    <s v="M"/>
    <d v="2016-08-28T00:00:00"/>
    <m/>
    <x v="4"/>
    <x v="88"/>
    <n v="0"/>
    <x v="22"/>
    <x v="0"/>
  </r>
  <r>
    <s v="THOMOPSON"/>
    <s v="Jock"/>
    <x v="122"/>
    <x v="0"/>
    <s v="COMP SIGHT"/>
    <s v="M"/>
    <d v="2016-09-04T00:00:00"/>
    <m/>
    <x v="4"/>
    <x v="88"/>
    <n v="0"/>
    <x v="22"/>
    <x v="0"/>
  </r>
  <r>
    <s v="THOMOPSON"/>
    <s v="Jock"/>
    <x v="122"/>
    <x v="0"/>
    <s v="COMP SIGHT"/>
    <s v="M"/>
    <d v="2016-09-11T00:00:00"/>
    <m/>
    <x v="4"/>
    <x v="88"/>
    <n v="0"/>
    <x v="22"/>
    <x v="0"/>
  </r>
  <r>
    <s v="THOMOPSON"/>
    <s v="Jock"/>
    <x v="122"/>
    <x v="0"/>
    <s v="COMP SIGHT"/>
    <s v="M"/>
    <d v="2016-09-18T00:00:00"/>
    <m/>
    <x v="4"/>
    <x v="88"/>
    <n v="0"/>
    <x v="22"/>
    <x v="0"/>
  </r>
  <r>
    <s v="THOMOPSON"/>
    <s v="Jock"/>
    <x v="122"/>
    <x v="0"/>
    <s v="COMP SIGHT"/>
    <s v="M"/>
    <d v="2016-10-09T00:00:00"/>
    <m/>
    <x v="4"/>
    <x v="88"/>
    <n v="0"/>
    <x v="22"/>
    <x v="0"/>
  </r>
  <r>
    <s v="THOMOPSON"/>
    <s v="Jock"/>
    <x v="122"/>
    <x v="0"/>
    <s v="COMP SIGHT"/>
    <s v="M"/>
    <d v="2016-10-02T00:00:00"/>
    <m/>
    <x v="4"/>
    <x v="88"/>
    <n v="0"/>
    <x v="22"/>
    <x v="0"/>
  </r>
  <r>
    <s v="THOMOPSON"/>
    <s v="Jock"/>
    <x v="122"/>
    <x v="0"/>
    <s v="COMP SIGHT"/>
    <s v="M"/>
    <d v="2016-10-16T00:00:00"/>
    <m/>
    <x v="4"/>
    <x v="88"/>
    <n v="0"/>
    <x v="22"/>
    <x v="0"/>
  </r>
  <r>
    <s v="THOMOPSON"/>
    <s v="Jock"/>
    <x v="122"/>
    <x v="0"/>
    <s v="COMP SIGHT"/>
    <s v="M"/>
    <d v="2016-10-23T00:00:00"/>
    <m/>
    <x v="4"/>
    <x v="88"/>
    <n v="0"/>
    <x v="22"/>
    <x v="0"/>
  </r>
  <r>
    <s v="TULARI"/>
    <s v="Aiden"/>
    <x v="123"/>
    <x v="1"/>
    <s v="COMP SIGHT"/>
    <s v="M"/>
    <d v="2016-05-22T00:00:00"/>
    <n v="164"/>
    <x v="0"/>
    <x v="142"/>
    <n v="14.931034482758621"/>
    <x v="0"/>
    <x v="0"/>
  </r>
  <r>
    <s v="TULARI"/>
    <s v="Aiden"/>
    <x v="123"/>
    <x v="1"/>
    <s v="COMP SIGHT"/>
    <s v="M"/>
    <d v="2016-02-14T00:00:00"/>
    <n v="140"/>
    <x v="0"/>
    <x v="142"/>
    <n v="14.931034482758621"/>
    <x v="1"/>
    <x v="0"/>
  </r>
  <r>
    <s v="TULARI"/>
    <s v="Aiden"/>
    <x v="123"/>
    <x v="1"/>
    <s v="COMP SIGHT"/>
    <s v="M"/>
    <d v="2016-07-10T00:00:00"/>
    <n v="129"/>
    <x v="0"/>
    <x v="142"/>
    <n v="14.931034482758621"/>
    <x v="2"/>
    <x v="0"/>
  </r>
  <r>
    <s v="TULARI"/>
    <s v="Aiden"/>
    <x v="123"/>
    <x v="1"/>
    <s v="COMP SIGHT"/>
    <s v="M"/>
    <d v="2016-01-17T00:00:00"/>
    <m/>
    <x v="4"/>
    <x v="88"/>
    <n v="0"/>
    <x v="22"/>
    <x v="0"/>
  </r>
  <r>
    <s v="TULARI"/>
    <s v="Aiden"/>
    <x v="123"/>
    <x v="1"/>
    <s v="COMP SIGHT"/>
    <s v="M"/>
    <d v="2016-01-31T00:00:00"/>
    <m/>
    <x v="4"/>
    <x v="88"/>
    <n v="0"/>
    <x v="22"/>
    <x v="0"/>
  </r>
  <r>
    <s v="TULARI"/>
    <s v="Aiden"/>
    <x v="123"/>
    <x v="1"/>
    <s v="COMP SIGHT"/>
    <s v="M"/>
    <d v="2016-02-07T00:00:00"/>
    <m/>
    <x v="4"/>
    <x v="88"/>
    <n v="0"/>
    <x v="22"/>
    <x v="0"/>
  </r>
  <r>
    <s v="TULARI"/>
    <s v="Aiden"/>
    <x v="123"/>
    <x v="1"/>
    <s v="COMP SIGHT"/>
    <s v="M"/>
    <d v="2016-02-21T00:00:00"/>
    <m/>
    <x v="4"/>
    <x v="88"/>
    <n v="0"/>
    <x v="22"/>
    <x v="0"/>
  </r>
  <r>
    <s v="TULARI"/>
    <s v="Aiden"/>
    <x v="123"/>
    <x v="1"/>
    <s v="COMP SIGHT"/>
    <s v="M"/>
    <d v="2016-02-28T00:00:00"/>
    <m/>
    <x v="4"/>
    <x v="88"/>
    <n v="0"/>
    <x v="22"/>
    <x v="0"/>
  </r>
  <r>
    <s v="TULARI"/>
    <s v="Aiden"/>
    <x v="123"/>
    <x v="1"/>
    <s v="COMP SIGHT"/>
    <s v="M"/>
    <d v="2016-03-06T00:00:00"/>
    <m/>
    <x v="4"/>
    <x v="88"/>
    <n v="0"/>
    <x v="22"/>
    <x v="0"/>
  </r>
  <r>
    <s v="TULARI"/>
    <s v="Aiden"/>
    <x v="123"/>
    <x v="1"/>
    <s v="COMP SIGHT"/>
    <s v="M"/>
    <d v="2016-03-13T00:00:00"/>
    <m/>
    <x v="4"/>
    <x v="88"/>
    <n v="0"/>
    <x v="22"/>
    <x v="0"/>
  </r>
  <r>
    <s v="TULARI"/>
    <s v="Aiden"/>
    <x v="123"/>
    <x v="1"/>
    <s v="COMP SIGHT"/>
    <s v="M"/>
    <d v="2016-03-20T00:00:00"/>
    <m/>
    <x v="4"/>
    <x v="88"/>
    <n v="0"/>
    <x v="22"/>
    <x v="0"/>
  </r>
  <r>
    <s v="TULARI"/>
    <s v="Aiden"/>
    <x v="123"/>
    <x v="1"/>
    <s v="COMP SIGHT"/>
    <s v="M"/>
    <d v="2016-04-03T00:00:00"/>
    <m/>
    <x v="4"/>
    <x v="88"/>
    <n v="0"/>
    <x v="22"/>
    <x v="0"/>
  </r>
  <r>
    <s v="TULARI"/>
    <s v="Aiden"/>
    <x v="123"/>
    <x v="1"/>
    <s v="COMP SIGHT"/>
    <s v="M"/>
    <d v="2016-04-17T00:00:00"/>
    <m/>
    <x v="4"/>
    <x v="88"/>
    <n v="0"/>
    <x v="22"/>
    <x v="0"/>
  </r>
  <r>
    <s v="TULARI"/>
    <s v="Aiden"/>
    <x v="123"/>
    <x v="1"/>
    <s v="COMP SIGHT"/>
    <s v="M"/>
    <d v="2016-05-15T00:00:00"/>
    <m/>
    <x v="4"/>
    <x v="88"/>
    <n v="0"/>
    <x v="22"/>
    <x v="0"/>
  </r>
  <r>
    <s v="TULARI"/>
    <s v="Aiden"/>
    <x v="123"/>
    <x v="1"/>
    <s v="COMP SIGHT"/>
    <s v="M"/>
    <d v="2016-05-29T00:00:00"/>
    <m/>
    <x v="4"/>
    <x v="88"/>
    <n v="0"/>
    <x v="22"/>
    <x v="0"/>
  </r>
  <r>
    <s v="TULARI"/>
    <s v="Aiden"/>
    <x v="123"/>
    <x v="1"/>
    <s v="COMP SIGHT"/>
    <s v="M"/>
    <d v="2016-06-05T00:00:00"/>
    <m/>
    <x v="4"/>
    <x v="88"/>
    <n v="0"/>
    <x v="22"/>
    <x v="0"/>
  </r>
  <r>
    <s v="TULARI"/>
    <s v="Aiden"/>
    <x v="123"/>
    <x v="1"/>
    <s v="COMP SIGHT"/>
    <s v="M"/>
    <d v="2016-06-19T00:00:00"/>
    <m/>
    <x v="4"/>
    <x v="88"/>
    <n v="0"/>
    <x v="22"/>
    <x v="0"/>
  </r>
  <r>
    <s v="TULARI"/>
    <s v="Aiden"/>
    <x v="123"/>
    <x v="1"/>
    <s v="COMP SIGHT"/>
    <s v="M"/>
    <d v="2016-07-03T00:00:00"/>
    <m/>
    <x v="4"/>
    <x v="88"/>
    <n v="0"/>
    <x v="22"/>
    <x v="0"/>
  </r>
  <r>
    <s v="TULARI"/>
    <s v="Aiden"/>
    <x v="123"/>
    <x v="1"/>
    <s v="COMP SIGHT"/>
    <s v="M"/>
    <d v="2016-08-07T00:00:00"/>
    <m/>
    <x v="4"/>
    <x v="88"/>
    <n v="0"/>
    <x v="22"/>
    <x v="0"/>
  </r>
  <r>
    <s v="TULARI"/>
    <s v="Aiden"/>
    <x v="123"/>
    <x v="1"/>
    <s v="COMP SIGHT"/>
    <s v="M"/>
    <d v="2016-08-14T00:00:00"/>
    <m/>
    <x v="4"/>
    <x v="88"/>
    <n v="0"/>
    <x v="22"/>
    <x v="0"/>
  </r>
  <r>
    <s v="TULARI"/>
    <s v="Aiden"/>
    <x v="123"/>
    <x v="1"/>
    <s v="COMP SIGHT"/>
    <s v="M"/>
    <d v="2016-08-28T00:00:00"/>
    <m/>
    <x v="4"/>
    <x v="88"/>
    <n v="0"/>
    <x v="22"/>
    <x v="0"/>
  </r>
  <r>
    <s v="TULARI"/>
    <s v="Aiden"/>
    <x v="123"/>
    <x v="1"/>
    <s v="COMP SIGHT"/>
    <s v="M"/>
    <d v="2016-09-04T00:00:00"/>
    <m/>
    <x v="4"/>
    <x v="88"/>
    <n v="0"/>
    <x v="22"/>
    <x v="0"/>
  </r>
  <r>
    <s v="TULARI"/>
    <s v="Aiden"/>
    <x v="123"/>
    <x v="1"/>
    <s v="COMP SIGHT"/>
    <s v="M"/>
    <d v="2016-09-11T00:00:00"/>
    <m/>
    <x v="4"/>
    <x v="88"/>
    <n v="0"/>
    <x v="22"/>
    <x v="0"/>
  </r>
  <r>
    <s v="TULARI"/>
    <s v="Aiden"/>
    <x v="123"/>
    <x v="1"/>
    <s v="COMP SIGHT"/>
    <s v="M"/>
    <d v="2016-09-18T00:00:00"/>
    <m/>
    <x v="4"/>
    <x v="88"/>
    <n v="0"/>
    <x v="22"/>
    <x v="0"/>
  </r>
  <r>
    <s v="TULARI"/>
    <s v="Aiden"/>
    <x v="123"/>
    <x v="1"/>
    <s v="COMP SIGHT"/>
    <s v="M"/>
    <d v="2016-10-09T00:00:00"/>
    <m/>
    <x v="4"/>
    <x v="88"/>
    <n v="0"/>
    <x v="22"/>
    <x v="0"/>
  </r>
  <r>
    <s v="TULARI"/>
    <s v="Aiden"/>
    <x v="123"/>
    <x v="1"/>
    <s v="COMP SIGHT"/>
    <s v="M"/>
    <d v="2016-10-02T00:00:00"/>
    <m/>
    <x v="4"/>
    <x v="88"/>
    <n v="0"/>
    <x v="22"/>
    <x v="0"/>
  </r>
  <r>
    <s v="TULARI"/>
    <s v="Aiden"/>
    <x v="123"/>
    <x v="1"/>
    <s v="COMP SIGHT"/>
    <s v="M"/>
    <d v="2016-10-16T00:00:00"/>
    <m/>
    <x v="4"/>
    <x v="88"/>
    <n v="0"/>
    <x v="22"/>
    <x v="0"/>
  </r>
  <r>
    <s v="TULARI"/>
    <s v="Aiden"/>
    <x v="123"/>
    <x v="1"/>
    <s v="COMP SIGHT"/>
    <s v="M"/>
    <d v="2016-10-23T00:00:00"/>
    <m/>
    <x v="4"/>
    <x v="88"/>
    <n v="0"/>
    <x v="22"/>
    <x v="0"/>
  </r>
  <r>
    <s v="TULARI"/>
    <s v="Aiden"/>
    <x v="123"/>
    <x v="1"/>
    <s v="COMP SIGHT"/>
    <s v="M"/>
    <d v="2016-10-30T00:00:00"/>
    <m/>
    <x v="4"/>
    <x v="88"/>
    <n v="0"/>
    <x v="22"/>
    <x v="0"/>
  </r>
  <r>
    <s v="TULLOCK"/>
    <s v="Mick"/>
    <x v="124"/>
    <x v="0"/>
    <s v="COMP SIGHT"/>
    <s v="M"/>
    <d v="2016-09-11T00:00:00"/>
    <n v="126"/>
    <x v="0"/>
    <x v="58"/>
    <n v="7.7931034482758621"/>
    <x v="0"/>
    <x v="0"/>
  </r>
  <r>
    <s v="TULLOCK"/>
    <s v="Mick"/>
    <x v="124"/>
    <x v="0"/>
    <s v="COMP SIGHT"/>
    <s v="M"/>
    <d v="2016-03-06T00:00:00"/>
    <n v="68"/>
    <x v="0"/>
    <x v="58"/>
    <n v="7.7931034482758621"/>
    <x v="1"/>
    <x v="0"/>
  </r>
  <r>
    <s v="TULLOCK"/>
    <s v="Mick"/>
    <x v="124"/>
    <x v="0"/>
    <s v="COMP SIGHT"/>
    <s v="M"/>
    <d v="2016-02-28T00:00:00"/>
    <n v="32"/>
    <x v="0"/>
    <x v="58"/>
    <n v="7.7931034482758621"/>
    <x v="2"/>
    <x v="0"/>
  </r>
  <r>
    <s v="TULLOCK"/>
    <s v="Mick"/>
    <x v="124"/>
    <x v="0"/>
    <s v="COMP SIGHT"/>
    <s v="M"/>
    <d v="2016-01-17T00:00:00"/>
    <m/>
    <x v="4"/>
    <x v="88"/>
    <n v="0"/>
    <x v="22"/>
    <x v="0"/>
  </r>
  <r>
    <s v="TULLOCK"/>
    <s v="Mick"/>
    <x v="124"/>
    <x v="0"/>
    <s v="COMP SIGHT"/>
    <s v="M"/>
    <d v="2016-01-31T00:00:00"/>
    <m/>
    <x v="4"/>
    <x v="88"/>
    <n v="0"/>
    <x v="22"/>
    <x v="0"/>
  </r>
  <r>
    <s v="TULLOCK"/>
    <s v="Mick"/>
    <x v="124"/>
    <x v="0"/>
    <s v="COMP SIGHT"/>
    <s v="M"/>
    <d v="2016-02-07T00:00:00"/>
    <m/>
    <x v="4"/>
    <x v="88"/>
    <n v="0"/>
    <x v="22"/>
    <x v="0"/>
  </r>
  <r>
    <s v="TULLOCK"/>
    <s v="Mick"/>
    <x v="124"/>
    <x v="0"/>
    <s v="COMP SIGHT"/>
    <s v="M"/>
    <d v="2016-02-14T00:00:00"/>
    <m/>
    <x v="4"/>
    <x v="88"/>
    <n v="0"/>
    <x v="22"/>
    <x v="0"/>
  </r>
  <r>
    <s v="TULLOCK"/>
    <s v="Mick"/>
    <x v="124"/>
    <x v="0"/>
    <s v="COMP SIGHT"/>
    <s v="M"/>
    <d v="2016-02-21T00:00:00"/>
    <m/>
    <x v="4"/>
    <x v="88"/>
    <n v="0"/>
    <x v="22"/>
    <x v="0"/>
  </r>
  <r>
    <s v="TULLOCK"/>
    <s v="Mick"/>
    <x v="124"/>
    <x v="0"/>
    <s v="COMP SIGHT"/>
    <s v="M"/>
    <d v="2016-03-13T00:00:00"/>
    <m/>
    <x v="4"/>
    <x v="88"/>
    <n v="0"/>
    <x v="22"/>
    <x v="0"/>
  </r>
  <r>
    <s v="TULLOCK"/>
    <s v="Mick"/>
    <x v="124"/>
    <x v="0"/>
    <s v="COMP SIGHT"/>
    <s v="M"/>
    <d v="2016-03-20T00:00:00"/>
    <m/>
    <x v="4"/>
    <x v="88"/>
    <n v="0"/>
    <x v="22"/>
    <x v="0"/>
  </r>
  <r>
    <s v="TULLOCK"/>
    <s v="Mick"/>
    <x v="124"/>
    <x v="0"/>
    <s v="COMP SIGHT"/>
    <s v="M"/>
    <d v="2016-04-03T00:00:00"/>
    <m/>
    <x v="4"/>
    <x v="88"/>
    <n v="0"/>
    <x v="22"/>
    <x v="0"/>
  </r>
  <r>
    <s v="TULLOCK"/>
    <s v="Mick"/>
    <x v="124"/>
    <x v="0"/>
    <s v="COMP SIGHT"/>
    <s v="M"/>
    <d v="2016-04-17T00:00:00"/>
    <m/>
    <x v="4"/>
    <x v="88"/>
    <n v="0"/>
    <x v="22"/>
    <x v="0"/>
  </r>
  <r>
    <s v="TULLOCK"/>
    <s v="Mick"/>
    <x v="124"/>
    <x v="0"/>
    <s v="COMP SIGHT"/>
    <s v="M"/>
    <d v="2016-05-15T00:00:00"/>
    <m/>
    <x v="4"/>
    <x v="88"/>
    <n v="0"/>
    <x v="22"/>
    <x v="0"/>
  </r>
  <r>
    <s v="TULLOCK"/>
    <s v="Mick"/>
    <x v="124"/>
    <x v="0"/>
    <s v="COMP SIGHT"/>
    <s v="M"/>
    <d v="2016-05-22T00:00:00"/>
    <m/>
    <x v="4"/>
    <x v="88"/>
    <n v="0"/>
    <x v="22"/>
    <x v="0"/>
  </r>
  <r>
    <s v="TULLOCK"/>
    <s v="Mick"/>
    <x v="124"/>
    <x v="0"/>
    <s v="COMP SIGHT"/>
    <s v="M"/>
    <d v="2016-05-29T00:00:00"/>
    <m/>
    <x v="4"/>
    <x v="88"/>
    <n v="0"/>
    <x v="22"/>
    <x v="0"/>
  </r>
  <r>
    <s v="TULLOCK"/>
    <s v="Mick"/>
    <x v="124"/>
    <x v="0"/>
    <s v="COMP SIGHT"/>
    <s v="M"/>
    <d v="2016-06-05T00:00:00"/>
    <m/>
    <x v="4"/>
    <x v="88"/>
    <n v="0"/>
    <x v="22"/>
    <x v="0"/>
  </r>
  <r>
    <s v="TULLOCK"/>
    <s v="Mick"/>
    <x v="124"/>
    <x v="0"/>
    <s v="COMP SIGHT"/>
    <s v="M"/>
    <d v="2016-06-19T00:00:00"/>
    <m/>
    <x v="4"/>
    <x v="88"/>
    <n v="0"/>
    <x v="22"/>
    <x v="0"/>
  </r>
  <r>
    <s v="TULLOCK"/>
    <s v="Mick"/>
    <x v="124"/>
    <x v="0"/>
    <s v="COMP SIGHT"/>
    <s v="M"/>
    <d v="2016-07-03T00:00:00"/>
    <m/>
    <x v="4"/>
    <x v="88"/>
    <n v="0"/>
    <x v="22"/>
    <x v="0"/>
  </r>
  <r>
    <s v="TULLOCK"/>
    <s v="Mick"/>
    <x v="124"/>
    <x v="0"/>
    <s v="COMP SIGHT"/>
    <s v="M"/>
    <d v="2016-07-10T00:00:00"/>
    <m/>
    <x v="4"/>
    <x v="88"/>
    <n v="0"/>
    <x v="22"/>
    <x v="0"/>
  </r>
  <r>
    <s v="TULLOCK"/>
    <s v="Mick"/>
    <x v="124"/>
    <x v="0"/>
    <s v="COMP SIGHT"/>
    <s v="M"/>
    <d v="2016-08-07T00:00:00"/>
    <m/>
    <x v="4"/>
    <x v="88"/>
    <n v="0"/>
    <x v="22"/>
    <x v="0"/>
  </r>
  <r>
    <s v="TULLOCK"/>
    <s v="Mick"/>
    <x v="124"/>
    <x v="0"/>
    <s v="COMP SIGHT"/>
    <s v="M"/>
    <d v="2016-08-14T00:00:00"/>
    <m/>
    <x v="4"/>
    <x v="88"/>
    <n v="0"/>
    <x v="22"/>
    <x v="0"/>
  </r>
  <r>
    <s v="TULLOCK"/>
    <s v="Mick"/>
    <x v="124"/>
    <x v="0"/>
    <s v="COMP SIGHT"/>
    <s v="M"/>
    <d v="2016-08-28T00:00:00"/>
    <m/>
    <x v="4"/>
    <x v="88"/>
    <n v="0"/>
    <x v="22"/>
    <x v="0"/>
  </r>
  <r>
    <s v="TULLOCK"/>
    <s v="Mick"/>
    <x v="124"/>
    <x v="0"/>
    <s v="COMP SIGHT"/>
    <s v="M"/>
    <d v="2016-09-04T00:00:00"/>
    <m/>
    <x v="4"/>
    <x v="88"/>
    <n v="0"/>
    <x v="22"/>
    <x v="0"/>
  </r>
  <r>
    <s v="TULLOCK"/>
    <s v="Mick"/>
    <x v="124"/>
    <x v="0"/>
    <s v="COMP SIGHT"/>
    <s v="M"/>
    <d v="2016-09-18T00:00:00"/>
    <m/>
    <x v="4"/>
    <x v="88"/>
    <n v="0"/>
    <x v="22"/>
    <x v="0"/>
  </r>
  <r>
    <s v="TULLOCK"/>
    <s v="Mick"/>
    <x v="124"/>
    <x v="0"/>
    <s v="COMP SIGHT"/>
    <s v="M"/>
    <d v="2016-10-09T00:00:00"/>
    <m/>
    <x v="4"/>
    <x v="88"/>
    <n v="0"/>
    <x v="22"/>
    <x v="0"/>
  </r>
  <r>
    <s v="TULLOCK"/>
    <s v="Mick"/>
    <x v="124"/>
    <x v="0"/>
    <s v="COMP SIGHT"/>
    <s v="M"/>
    <d v="2016-10-02T00:00:00"/>
    <m/>
    <x v="4"/>
    <x v="88"/>
    <n v="0"/>
    <x v="22"/>
    <x v="0"/>
  </r>
  <r>
    <s v="TULLOCK"/>
    <s v="Mick"/>
    <x v="124"/>
    <x v="0"/>
    <s v="COMP SIGHT"/>
    <s v="M"/>
    <d v="2016-10-16T00:00:00"/>
    <m/>
    <x v="4"/>
    <x v="88"/>
    <n v="0"/>
    <x v="22"/>
    <x v="0"/>
  </r>
  <r>
    <s v="TULLOCK"/>
    <s v="Mick"/>
    <x v="124"/>
    <x v="0"/>
    <s v="COMP SIGHT"/>
    <s v="M"/>
    <d v="2016-10-23T00:00:00"/>
    <m/>
    <x v="4"/>
    <x v="88"/>
    <n v="0"/>
    <x v="22"/>
    <x v="0"/>
  </r>
  <r>
    <s v="TULLOCK"/>
    <s v="Mick"/>
    <x v="124"/>
    <x v="0"/>
    <s v="COMP SIGHT"/>
    <s v="M"/>
    <d v="2016-10-30T00:00:00"/>
    <m/>
    <x v="4"/>
    <x v="88"/>
    <n v="0"/>
    <x v="22"/>
    <x v="0"/>
  </r>
  <r>
    <s v="VAN KEULE"/>
    <s v="Michael"/>
    <x v="125"/>
    <x v="0"/>
    <s v="RECURVE"/>
    <s v="M"/>
    <d v="2016-02-07T00:00:00"/>
    <n v="30"/>
    <x v="1"/>
    <x v="143"/>
    <n v="1.0344827586206897"/>
    <x v="0"/>
    <x v="0"/>
  </r>
  <r>
    <s v="VAN KEULE"/>
    <s v="Michael"/>
    <x v="125"/>
    <x v="0"/>
    <s v="RECURVE"/>
    <s v="M"/>
    <d v="2016-01-17T00:00:00"/>
    <m/>
    <x v="4"/>
    <x v="88"/>
    <n v="0"/>
    <x v="22"/>
    <x v="0"/>
  </r>
  <r>
    <s v="VAN KEULE"/>
    <s v="Michael"/>
    <x v="125"/>
    <x v="0"/>
    <s v="RECURVE"/>
    <s v="M"/>
    <d v="2016-01-31T00:00:00"/>
    <m/>
    <x v="4"/>
    <x v="88"/>
    <n v="0"/>
    <x v="22"/>
    <x v="0"/>
  </r>
  <r>
    <s v="VAN KEULE"/>
    <s v="Michael"/>
    <x v="125"/>
    <x v="0"/>
    <s v="RECURVE"/>
    <s v="M"/>
    <d v="2016-02-14T00:00:00"/>
    <m/>
    <x v="4"/>
    <x v="88"/>
    <n v="0"/>
    <x v="22"/>
    <x v="0"/>
  </r>
  <r>
    <s v="VAN KEULE"/>
    <s v="Michael"/>
    <x v="125"/>
    <x v="0"/>
    <s v="RECURVE"/>
    <s v="M"/>
    <d v="2016-02-21T00:00:00"/>
    <m/>
    <x v="4"/>
    <x v="88"/>
    <n v="0"/>
    <x v="22"/>
    <x v="0"/>
  </r>
  <r>
    <s v="VAN KEULE"/>
    <s v="Michael"/>
    <x v="125"/>
    <x v="0"/>
    <s v="RECURVE"/>
    <s v="M"/>
    <d v="2016-02-28T00:00:00"/>
    <m/>
    <x v="4"/>
    <x v="88"/>
    <n v="0"/>
    <x v="22"/>
    <x v="0"/>
  </r>
  <r>
    <s v="VAN KEULE"/>
    <s v="Michael"/>
    <x v="125"/>
    <x v="0"/>
    <s v="RECURVE"/>
    <s v="M"/>
    <d v="2016-03-06T00:00:00"/>
    <m/>
    <x v="4"/>
    <x v="88"/>
    <n v="0"/>
    <x v="22"/>
    <x v="0"/>
  </r>
  <r>
    <s v="VAN KEULE"/>
    <s v="Michael"/>
    <x v="125"/>
    <x v="0"/>
    <s v="RECURVE"/>
    <s v="M"/>
    <d v="2016-03-13T00:00:00"/>
    <m/>
    <x v="4"/>
    <x v="88"/>
    <n v="0"/>
    <x v="22"/>
    <x v="0"/>
  </r>
  <r>
    <s v="VAN KEULE"/>
    <s v="Michael"/>
    <x v="125"/>
    <x v="0"/>
    <s v="RECURVE"/>
    <s v="M"/>
    <d v="2016-03-20T00:00:00"/>
    <m/>
    <x v="4"/>
    <x v="88"/>
    <n v="0"/>
    <x v="22"/>
    <x v="0"/>
  </r>
  <r>
    <s v="VAN KEULE"/>
    <s v="Michael"/>
    <x v="125"/>
    <x v="0"/>
    <s v="RECURVE"/>
    <s v="M"/>
    <d v="2016-04-03T00:00:00"/>
    <m/>
    <x v="4"/>
    <x v="88"/>
    <n v="0"/>
    <x v="22"/>
    <x v="0"/>
  </r>
  <r>
    <s v="VAN KEULE"/>
    <s v="Michael"/>
    <x v="125"/>
    <x v="0"/>
    <s v="RECURVE"/>
    <s v="M"/>
    <d v="2016-04-17T00:00:00"/>
    <m/>
    <x v="4"/>
    <x v="88"/>
    <n v="0"/>
    <x v="22"/>
    <x v="0"/>
  </r>
  <r>
    <s v="VAN KEULE"/>
    <s v="Michael"/>
    <x v="125"/>
    <x v="0"/>
    <s v="RECURVE"/>
    <s v="M"/>
    <d v="2016-05-15T00:00:00"/>
    <m/>
    <x v="4"/>
    <x v="88"/>
    <n v="0"/>
    <x v="22"/>
    <x v="0"/>
  </r>
  <r>
    <s v="VAN KEULE"/>
    <s v="Michael"/>
    <x v="125"/>
    <x v="0"/>
    <s v="RECURVE"/>
    <s v="M"/>
    <d v="2016-05-22T00:00:00"/>
    <m/>
    <x v="4"/>
    <x v="88"/>
    <n v="0"/>
    <x v="22"/>
    <x v="0"/>
  </r>
  <r>
    <s v="VAN KEULE"/>
    <s v="Michael"/>
    <x v="125"/>
    <x v="0"/>
    <s v="RECURVE"/>
    <s v="M"/>
    <d v="2016-05-29T00:00:00"/>
    <m/>
    <x v="4"/>
    <x v="88"/>
    <n v="0"/>
    <x v="22"/>
    <x v="0"/>
  </r>
  <r>
    <s v="VAN KEULE"/>
    <s v="Michael"/>
    <x v="125"/>
    <x v="0"/>
    <s v="RECURVE"/>
    <s v="M"/>
    <d v="2016-06-05T00:00:00"/>
    <m/>
    <x v="4"/>
    <x v="88"/>
    <n v="0"/>
    <x v="22"/>
    <x v="0"/>
  </r>
  <r>
    <s v="VAN KEULE"/>
    <s v="Michael"/>
    <x v="125"/>
    <x v="0"/>
    <s v="RECURVE"/>
    <s v="M"/>
    <d v="2016-06-19T00:00:00"/>
    <m/>
    <x v="4"/>
    <x v="88"/>
    <n v="0"/>
    <x v="22"/>
    <x v="0"/>
  </r>
  <r>
    <s v="VAN KEULE"/>
    <s v="Michael"/>
    <x v="125"/>
    <x v="0"/>
    <s v="RECURVE"/>
    <s v="M"/>
    <d v="2016-07-03T00:00:00"/>
    <m/>
    <x v="4"/>
    <x v="88"/>
    <n v="0"/>
    <x v="22"/>
    <x v="0"/>
  </r>
  <r>
    <s v="VAN KEULE"/>
    <s v="Michael"/>
    <x v="125"/>
    <x v="0"/>
    <s v="RECURVE"/>
    <s v="M"/>
    <d v="2016-07-10T00:00:00"/>
    <m/>
    <x v="4"/>
    <x v="88"/>
    <n v="0"/>
    <x v="22"/>
    <x v="0"/>
  </r>
  <r>
    <s v="VAN KEULE"/>
    <s v="Michael"/>
    <x v="125"/>
    <x v="0"/>
    <s v="RECURVE"/>
    <s v="M"/>
    <d v="2016-08-07T00:00:00"/>
    <m/>
    <x v="4"/>
    <x v="88"/>
    <n v="0"/>
    <x v="22"/>
    <x v="0"/>
  </r>
  <r>
    <s v="VAN KEULE"/>
    <s v="Michael"/>
    <x v="125"/>
    <x v="0"/>
    <s v="RECURVE"/>
    <s v="M"/>
    <d v="2016-08-14T00:00:00"/>
    <m/>
    <x v="4"/>
    <x v="88"/>
    <n v="0"/>
    <x v="22"/>
    <x v="0"/>
  </r>
  <r>
    <s v="VAN KEULE"/>
    <s v="Michael"/>
    <x v="125"/>
    <x v="0"/>
    <s v="RECURVE"/>
    <s v="M"/>
    <d v="2016-08-28T00:00:00"/>
    <m/>
    <x v="4"/>
    <x v="88"/>
    <n v="0"/>
    <x v="22"/>
    <x v="0"/>
  </r>
  <r>
    <s v="VAN KEULE"/>
    <s v="Michael"/>
    <x v="125"/>
    <x v="0"/>
    <s v="RECURVE"/>
    <s v="M"/>
    <d v="2016-09-04T00:00:00"/>
    <m/>
    <x v="4"/>
    <x v="88"/>
    <n v="0"/>
    <x v="22"/>
    <x v="0"/>
  </r>
  <r>
    <s v="VAN KEULE"/>
    <s v="Michael"/>
    <x v="125"/>
    <x v="0"/>
    <s v="RECURVE"/>
    <s v="M"/>
    <d v="2016-09-11T00:00:00"/>
    <m/>
    <x v="4"/>
    <x v="88"/>
    <n v="0"/>
    <x v="22"/>
    <x v="0"/>
  </r>
  <r>
    <s v="VAN KEULE"/>
    <s v="Michael"/>
    <x v="125"/>
    <x v="0"/>
    <s v="RECURVE"/>
    <s v="M"/>
    <d v="2016-09-18T00:00:00"/>
    <m/>
    <x v="4"/>
    <x v="88"/>
    <n v="0"/>
    <x v="22"/>
    <x v="0"/>
  </r>
  <r>
    <s v="VAN KEULE"/>
    <s v="Michael"/>
    <x v="125"/>
    <x v="0"/>
    <s v="RECURVE"/>
    <s v="M"/>
    <d v="2016-10-09T00:00:00"/>
    <m/>
    <x v="4"/>
    <x v="88"/>
    <n v="0"/>
    <x v="22"/>
    <x v="0"/>
  </r>
  <r>
    <s v="VAN KEULE"/>
    <s v="Michael"/>
    <x v="125"/>
    <x v="0"/>
    <s v="RECURVE"/>
    <s v="M"/>
    <d v="2016-10-02T00:00:00"/>
    <m/>
    <x v="4"/>
    <x v="88"/>
    <n v="0"/>
    <x v="22"/>
    <x v="0"/>
  </r>
  <r>
    <s v="VAN KEULE"/>
    <s v="Michael"/>
    <x v="125"/>
    <x v="0"/>
    <s v="RECURVE"/>
    <s v="M"/>
    <d v="2016-10-16T00:00:00"/>
    <m/>
    <x v="4"/>
    <x v="88"/>
    <n v="0"/>
    <x v="22"/>
    <x v="0"/>
  </r>
  <r>
    <s v="VAN KEULE"/>
    <s v="Michael"/>
    <x v="125"/>
    <x v="0"/>
    <s v="RECURVE"/>
    <s v="M"/>
    <d v="2016-10-23T00:00:00"/>
    <m/>
    <x v="4"/>
    <x v="88"/>
    <n v="0"/>
    <x v="22"/>
    <x v="0"/>
  </r>
  <r>
    <s v="VAN KEULE"/>
    <s v="Michael"/>
    <x v="125"/>
    <x v="0"/>
    <s v="RECURVE"/>
    <s v="M"/>
    <d v="2016-10-30T00:00:00"/>
    <m/>
    <x v="4"/>
    <x v="88"/>
    <n v="0"/>
    <x v="22"/>
    <x v="0"/>
  </r>
  <r>
    <s v="VINER"/>
    <s v="Paul"/>
    <x v="126"/>
    <x v="0"/>
    <s v="COMP SIGHT"/>
    <s v="M"/>
    <d v="2016-03-13T00:00:00"/>
    <n v="130"/>
    <x v="0"/>
    <x v="144"/>
    <n v="4.4827586206896548"/>
    <x v="0"/>
    <x v="0"/>
  </r>
  <r>
    <s v="VINER"/>
    <s v="Paul"/>
    <x v="126"/>
    <x v="0"/>
    <s v="COMP SIGHT"/>
    <s v="M"/>
    <d v="2016-01-17T00:00:00"/>
    <m/>
    <x v="4"/>
    <x v="88"/>
    <n v="0"/>
    <x v="22"/>
    <x v="0"/>
  </r>
  <r>
    <s v="VINER"/>
    <s v="Paul"/>
    <x v="126"/>
    <x v="0"/>
    <s v="COMP SIGHT"/>
    <s v="M"/>
    <d v="2016-01-31T00:00:00"/>
    <m/>
    <x v="4"/>
    <x v="88"/>
    <n v="0"/>
    <x v="22"/>
    <x v="0"/>
  </r>
  <r>
    <s v="VINER"/>
    <s v="Paul"/>
    <x v="126"/>
    <x v="0"/>
    <s v="COMP SIGHT"/>
    <s v="M"/>
    <d v="2016-02-07T00:00:00"/>
    <m/>
    <x v="4"/>
    <x v="88"/>
    <n v="0"/>
    <x v="22"/>
    <x v="0"/>
  </r>
  <r>
    <s v="VINER"/>
    <s v="Paul"/>
    <x v="126"/>
    <x v="0"/>
    <s v="COMP SIGHT"/>
    <s v="M"/>
    <d v="2016-02-14T00:00:00"/>
    <m/>
    <x v="4"/>
    <x v="88"/>
    <n v="0"/>
    <x v="22"/>
    <x v="0"/>
  </r>
  <r>
    <s v="VINER"/>
    <s v="Paul"/>
    <x v="126"/>
    <x v="0"/>
    <s v="COMP SIGHT"/>
    <s v="M"/>
    <d v="2016-02-21T00:00:00"/>
    <m/>
    <x v="4"/>
    <x v="88"/>
    <n v="0"/>
    <x v="22"/>
    <x v="0"/>
  </r>
  <r>
    <s v="VINER"/>
    <s v="Paul"/>
    <x v="126"/>
    <x v="0"/>
    <s v="COMP SIGHT"/>
    <s v="M"/>
    <d v="2016-02-28T00:00:00"/>
    <m/>
    <x v="4"/>
    <x v="88"/>
    <n v="0"/>
    <x v="22"/>
    <x v="0"/>
  </r>
  <r>
    <s v="VINER"/>
    <s v="Paul"/>
    <x v="126"/>
    <x v="0"/>
    <s v="COMP SIGHT"/>
    <s v="M"/>
    <d v="2016-03-06T00:00:00"/>
    <m/>
    <x v="4"/>
    <x v="88"/>
    <n v="0"/>
    <x v="22"/>
    <x v="0"/>
  </r>
  <r>
    <s v="VINER"/>
    <s v="Paul"/>
    <x v="126"/>
    <x v="0"/>
    <s v="COMP SIGHT"/>
    <s v="M"/>
    <d v="2016-03-20T00:00:00"/>
    <m/>
    <x v="4"/>
    <x v="88"/>
    <n v="0"/>
    <x v="22"/>
    <x v="0"/>
  </r>
  <r>
    <s v="VINER"/>
    <s v="Paul"/>
    <x v="126"/>
    <x v="0"/>
    <s v="COMP SIGHT"/>
    <s v="M"/>
    <d v="2016-04-03T00:00:00"/>
    <m/>
    <x v="4"/>
    <x v="88"/>
    <n v="0"/>
    <x v="22"/>
    <x v="0"/>
  </r>
  <r>
    <s v="VINER"/>
    <s v="Paul"/>
    <x v="126"/>
    <x v="0"/>
    <s v="COMP SIGHT"/>
    <s v="M"/>
    <d v="2016-04-17T00:00:00"/>
    <m/>
    <x v="4"/>
    <x v="88"/>
    <n v="0"/>
    <x v="22"/>
    <x v="0"/>
  </r>
  <r>
    <s v="VINER"/>
    <s v="Paul"/>
    <x v="126"/>
    <x v="0"/>
    <s v="COMP SIGHT"/>
    <s v="M"/>
    <d v="2016-05-15T00:00:00"/>
    <m/>
    <x v="4"/>
    <x v="88"/>
    <n v="0"/>
    <x v="22"/>
    <x v="0"/>
  </r>
  <r>
    <s v="VINER"/>
    <s v="Paul"/>
    <x v="126"/>
    <x v="0"/>
    <s v="COMP SIGHT"/>
    <s v="M"/>
    <d v="2016-05-22T00:00:00"/>
    <m/>
    <x v="4"/>
    <x v="88"/>
    <n v="0"/>
    <x v="22"/>
    <x v="0"/>
  </r>
  <r>
    <s v="VINER"/>
    <s v="Paul"/>
    <x v="126"/>
    <x v="0"/>
    <s v="COMP SIGHT"/>
    <s v="M"/>
    <d v="2016-05-29T00:00:00"/>
    <m/>
    <x v="4"/>
    <x v="88"/>
    <n v="0"/>
    <x v="22"/>
    <x v="0"/>
  </r>
  <r>
    <s v="VINER"/>
    <s v="Paul"/>
    <x v="126"/>
    <x v="0"/>
    <s v="COMP SIGHT"/>
    <s v="M"/>
    <d v="2016-06-05T00:00:00"/>
    <m/>
    <x v="4"/>
    <x v="88"/>
    <n v="0"/>
    <x v="22"/>
    <x v="0"/>
  </r>
  <r>
    <s v="VINER"/>
    <s v="Paul"/>
    <x v="126"/>
    <x v="0"/>
    <s v="COMP SIGHT"/>
    <s v="M"/>
    <d v="2016-06-19T00:00:00"/>
    <m/>
    <x v="4"/>
    <x v="88"/>
    <n v="0"/>
    <x v="22"/>
    <x v="0"/>
  </r>
  <r>
    <s v="VINER"/>
    <s v="Paul"/>
    <x v="126"/>
    <x v="0"/>
    <s v="COMP SIGHT"/>
    <s v="M"/>
    <d v="2016-07-03T00:00:00"/>
    <m/>
    <x v="4"/>
    <x v="88"/>
    <n v="0"/>
    <x v="22"/>
    <x v="0"/>
  </r>
  <r>
    <s v="VINER"/>
    <s v="Paul"/>
    <x v="126"/>
    <x v="0"/>
    <s v="COMP SIGHT"/>
    <s v="M"/>
    <d v="2016-07-10T00:00:00"/>
    <m/>
    <x v="4"/>
    <x v="88"/>
    <n v="0"/>
    <x v="22"/>
    <x v="0"/>
  </r>
  <r>
    <s v="VINER"/>
    <s v="Paul"/>
    <x v="126"/>
    <x v="0"/>
    <s v="COMP SIGHT"/>
    <s v="M"/>
    <d v="2016-08-07T00:00:00"/>
    <m/>
    <x v="4"/>
    <x v="88"/>
    <n v="0"/>
    <x v="22"/>
    <x v="0"/>
  </r>
  <r>
    <s v="VINER"/>
    <s v="Paul"/>
    <x v="126"/>
    <x v="0"/>
    <s v="COMP SIGHT"/>
    <s v="M"/>
    <d v="2016-08-14T00:00:00"/>
    <m/>
    <x v="4"/>
    <x v="88"/>
    <n v="0"/>
    <x v="22"/>
    <x v="0"/>
  </r>
  <r>
    <s v="VINER"/>
    <s v="Paul"/>
    <x v="126"/>
    <x v="0"/>
    <s v="COMP SIGHT"/>
    <s v="M"/>
    <d v="2016-08-28T00:00:00"/>
    <m/>
    <x v="4"/>
    <x v="88"/>
    <n v="0"/>
    <x v="22"/>
    <x v="0"/>
  </r>
  <r>
    <s v="VINER"/>
    <s v="Paul"/>
    <x v="126"/>
    <x v="0"/>
    <s v="COMP SIGHT"/>
    <s v="M"/>
    <d v="2016-09-04T00:00:00"/>
    <m/>
    <x v="4"/>
    <x v="88"/>
    <n v="0"/>
    <x v="22"/>
    <x v="0"/>
  </r>
  <r>
    <s v="VINER"/>
    <s v="Paul"/>
    <x v="126"/>
    <x v="0"/>
    <s v="COMP SIGHT"/>
    <s v="M"/>
    <d v="2016-09-11T00:00:00"/>
    <m/>
    <x v="4"/>
    <x v="88"/>
    <n v="0"/>
    <x v="22"/>
    <x v="0"/>
  </r>
  <r>
    <s v="VINER"/>
    <s v="Paul"/>
    <x v="126"/>
    <x v="0"/>
    <s v="COMP SIGHT"/>
    <s v="M"/>
    <d v="2016-09-18T00:00:00"/>
    <m/>
    <x v="4"/>
    <x v="88"/>
    <n v="0"/>
    <x v="22"/>
    <x v="0"/>
  </r>
  <r>
    <s v="VINER"/>
    <s v="Paul"/>
    <x v="126"/>
    <x v="0"/>
    <s v="COMP SIGHT"/>
    <s v="M"/>
    <d v="2016-10-09T00:00:00"/>
    <m/>
    <x v="4"/>
    <x v="88"/>
    <n v="0"/>
    <x v="22"/>
    <x v="0"/>
  </r>
  <r>
    <s v="VINER"/>
    <s v="Paul"/>
    <x v="126"/>
    <x v="0"/>
    <s v="COMP SIGHT"/>
    <s v="M"/>
    <d v="2016-10-02T00:00:00"/>
    <m/>
    <x v="4"/>
    <x v="88"/>
    <n v="0"/>
    <x v="22"/>
    <x v="0"/>
  </r>
  <r>
    <s v="VINER"/>
    <s v="Paul"/>
    <x v="126"/>
    <x v="0"/>
    <s v="COMP SIGHT"/>
    <s v="M"/>
    <d v="2016-10-16T00:00:00"/>
    <m/>
    <x v="4"/>
    <x v="88"/>
    <n v="0"/>
    <x v="22"/>
    <x v="0"/>
  </r>
  <r>
    <s v="VINER"/>
    <s v="Paul"/>
    <x v="126"/>
    <x v="0"/>
    <s v="COMP SIGHT"/>
    <s v="M"/>
    <d v="2016-10-23T00:00:00"/>
    <m/>
    <x v="4"/>
    <x v="88"/>
    <n v="0"/>
    <x v="22"/>
    <x v="0"/>
  </r>
  <r>
    <s v="VINER"/>
    <s v="Paul"/>
    <x v="126"/>
    <x v="0"/>
    <s v="COMP SIGHT"/>
    <s v="M"/>
    <d v="2016-10-30T00:00:00"/>
    <m/>
    <x v="4"/>
    <x v="88"/>
    <n v="0"/>
    <x v="22"/>
    <x v="0"/>
  </r>
  <r>
    <s v="VISAGIE"/>
    <s v="Darryn"/>
    <x v="127"/>
    <x v="0"/>
    <s v="COMP SIGHT"/>
    <s v="M"/>
    <d v="2016-10-02T00:00:00"/>
    <n v="163"/>
    <x v="0"/>
    <x v="145"/>
    <n v="27.793103448275861"/>
    <x v="0"/>
    <x v="0"/>
  </r>
  <r>
    <s v="VISAGIE"/>
    <s v="Darryn"/>
    <x v="127"/>
    <x v="0"/>
    <s v="COMP SIGHT"/>
    <s v="M"/>
    <d v="2016-09-11T00:00:00"/>
    <n v="143"/>
    <x v="0"/>
    <x v="145"/>
    <n v="27.793103448275861"/>
    <x v="1"/>
    <x v="0"/>
  </r>
  <r>
    <s v="VISAGIE"/>
    <s v="Darryn"/>
    <x v="127"/>
    <x v="0"/>
    <s v="COMP SIGHT"/>
    <s v="M"/>
    <d v="2016-08-14T00:00:00"/>
    <n v="131"/>
    <x v="0"/>
    <x v="145"/>
    <n v="27.793103448275861"/>
    <x v="2"/>
    <x v="0"/>
  </r>
  <r>
    <s v="VISAGIE"/>
    <s v="Darryn"/>
    <x v="127"/>
    <x v="0"/>
    <s v="COMP SIGHT"/>
    <s v="M"/>
    <d v="2016-08-07T00:00:00"/>
    <n v="129"/>
    <x v="0"/>
    <x v="145"/>
    <n v="27.793103448275861"/>
    <x v="3"/>
    <x v="0"/>
  </r>
  <r>
    <s v="VISAGIE"/>
    <s v="Darryn"/>
    <x v="127"/>
    <x v="0"/>
    <s v="COMP SIGHT"/>
    <s v="M"/>
    <d v="2016-08-28T00:00:00"/>
    <n v="121"/>
    <x v="0"/>
    <x v="145"/>
    <n v="27.793103448275861"/>
    <x v="4"/>
    <x v="0"/>
  </r>
  <r>
    <s v="VISAGIE"/>
    <s v="Darryn"/>
    <x v="127"/>
    <x v="0"/>
    <s v="COMP SIGHT"/>
    <s v="M"/>
    <d v="2016-09-18T00:00:00"/>
    <n v="119"/>
    <x v="0"/>
    <x v="145"/>
    <n v="27.793103448275861"/>
    <x v="5"/>
    <x v="0"/>
  </r>
  <r>
    <s v="VISAGIE"/>
    <s v="Darryn"/>
    <x v="127"/>
    <x v="0"/>
    <s v="COMP SIGHT"/>
    <s v="M"/>
    <d v="2016-01-17T00:00:00"/>
    <m/>
    <x v="4"/>
    <x v="88"/>
    <n v="0"/>
    <x v="22"/>
    <x v="0"/>
  </r>
  <r>
    <s v="VISAGIE"/>
    <s v="Darryn"/>
    <x v="127"/>
    <x v="0"/>
    <s v="COMP SIGHT"/>
    <s v="M"/>
    <d v="2016-01-31T00:00:00"/>
    <m/>
    <x v="4"/>
    <x v="88"/>
    <n v="0"/>
    <x v="22"/>
    <x v="0"/>
  </r>
  <r>
    <s v="VISAGIE"/>
    <s v="Darryn"/>
    <x v="127"/>
    <x v="0"/>
    <s v="COMP SIGHT"/>
    <s v="M"/>
    <d v="2016-02-07T00:00:00"/>
    <m/>
    <x v="4"/>
    <x v="88"/>
    <n v="0"/>
    <x v="22"/>
    <x v="0"/>
  </r>
  <r>
    <s v="VISAGIE"/>
    <s v="Darryn"/>
    <x v="127"/>
    <x v="0"/>
    <s v="COMP SIGHT"/>
    <s v="M"/>
    <d v="2016-02-14T00:00:00"/>
    <m/>
    <x v="4"/>
    <x v="88"/>
    <n v="0"/>
    <x v="22"/>
    <x v="0"/>
  </r>
  <r>
    <s v="VISAGIE"/>
    <s v="Darryn"/>
    <x v="127"/>
    <x v="0"/>
    <s v="COMP SIGHT"/>
    <s v="M"/>
    <d v="2016-02-21T00:00:00"/>
    <m/>
    <x v="4"/>
    <x v="88"/>
    <n v="0"/>
    <x v="22"/>
    <x v="0"/>
  </r>
  <r>
    <s v="VISAGIE"/>
    <s v="Darryn"/>
    <x v="127"/>
    <x v="0"/>
    <s v="COMP SIGHT"/>
    <s v="M"/>
    <d v="2016-02-28T00:00:00"/>
    <m/>
    <x v="4"/>
    <x v="88"/>
    <n v="0"/>
    <x v="22"/>
    <x v="0"/>
  </r>
  <r>
    <s v="VISAGIE"/>
    <s v="Darryn"/>
    <x v="127"/>
    <x v="0"/>
    <s v="COMP SIGHT"/>
    <s v="M"/>
    <d v="2016-03-06T00:00:00"/>
    <m/>
    <x v="4"/>
    <x v="88"/>
    <n v="0"/>
    <x v="22"/>
    <x v="0"/>
  </r>
  <r>
    <s v="VISAGIE"/>
    <s v="Darryn"/>
    <x v="127"/>
    <x v="0"/>
    <s v="COMP SIGHT"/>
    <s v="M"/>
    <d v="2016-03-13T00:00:00"/>
    <m/>
    <x v="4"/>
    <x v="88"/>
    <n v="0"/>
    <x v="22"/>
    <x v="0"/>
  </r>
  <r>
    <s v="VISAGIE"/>
    <s v="Darryn"/>
    <x v="127"/>
    <x v="0"/>
    <s v="COMP SIGHT"/>
    <s v="M"/>
    <d v="2016-03-20T00:00:00"/>
    <m/>
    <x v="4"/>
    <x v="88"/>
    <n v="0"/>
    <x v="22"/>
    <x v="0"/>
  </r>
  <r>
    <s v="VISAGIE"/>
    <s v="Darryn"/>
    <x v="127"/>
    <x v="0"/>
    <s v="COMP SIGHT"/>
    <s v="M"/>
    <d v="2016-04-03T00:00:00"/>
    <m/>
    <x v="4"/>
    <x v="88"/>
    <n v="0"/>
    <x v="22"/>
    <x v="0"/>
  </r>
  <r>
    <s v="VISAGIE"/>
    <s v="Darryn"/>
    <x v="127"/>
    <x v="0"/>
    <s v="COMP SIGHT"/>
    <s v="M"/>
    <d v="2016-04-17T00:00:00"/>
    <m/>
    <x v="4"/>
    <x v="88"/>
    <n v="0"/>
    <x v="22"/>
    <x v="0"/>
  </r>
  <r>
    <s v="VISAGIE"/>
    <s v="Darryn"/>
    <x v="127"/>
    <x v="0"/>
    <s v="COMP SIGHT"/>
    <s v="M"/>
    <d v="2016-05-15T00:00:00"/>
    <m/>
    <x v="4"/>
    <x v="88"/>
    <n v="0"/>
    <x v="22"/>
    <x v="0"/>
  </r>
  <r>
    <s v="VISAGIE"/>
    <s v="Darryn"/>
    <x v="127"/>
    <x v="0"/>
    <s v="COMP SIGHT"/>
    <s v="M"/>
    <d v="2016-05-22T00:00:00"/>
    <m/>
    <x v="4"/>
    <x v="88"/>
    <n v="0"/>
    <x v="22"/>
    <x v="0"/>
  </r>
  <r>
    <s v="VISAGIE"/>
    <s v="Darryn"/>
    <x v="127"/>
    <x v="0"/>
    <s v="COMP SIGHT"/>
    <s v="M"/>
    <d v="2016-05-29T00:00:00"/>
    <m/>
    <x v="4"/>
    <x v="88"/>
    <n v="0"/>
    <x v="22"/>
    <x v="0"/>
  </r>
  <r>
    <s v="VISAGIE"/>
    <s v="Darryn"/>
    <x v="127"/>
    <x v="0"/>
    <s v="COMP SIGHT"/>
    <s v="M"/>
    <d v="2016-06-05T00:00:00"/>
    <m/>
    <x v="4"/>
    <x v="88"/>
    <n v="0"/>
    <x v="22"/>
    <x v="0"/>
  </r>
  <r>
    <s v="VISAGIE"/>
    <s v="Darryn"/>
    <x v="127"/>
    <x v="0"/>
    <s v="COMP SIGHT"/>
    <s v="M"/>
    <d v="2016-06-19T00:00:00"/>
    <m/>
    <x v="4"/>
    <x v="88"/>
    <n v="0"/>
    <x v="22"/>
    <x v="0"/>
  </r>
  <r>
    <s v="VISAGIE"/>
    <s v="Darryn"/>
    <x v="127"/>
    <x v="0"/>
    <s v="COMP SIGHT"/>
    <s v="M"/>
    <d v="2016-07-03T00:00:00"/>
    <m/>
    <x v="4"/>
    <x v="88"/>
    <n v="0"/>
    <x v="22"/>
    <x v="0"/>
  </r>
  <r>
    <s v="VISAGIE"/>
    <s v="Darryn"/>
    <x v="127"/>
    <x v="0"/>
    <s v="COMP SIGHT"/>
    <s v="M"/>
    <d v="2016-07-10T00:00:00"/>
    <m/>
    <x v="4"/>
    <x v="88"/>
    <n v="0"/>
    <x v="22"/>
    <x v="0"/>
  </r>
  <r>
    <s v="VISAGIE"/>
    <s v="Darryn"/>
    <x v="127"/>
    <x v="0"/>
    <s v="COMP SIGHT"/>
    <s v="M"/>
    <d v="2016-09-04T00:00:00"/>
    <m/>
    <x v="4"/>
    <x v="88"/>
    <n v="0"/>
    <x v="22"/>
    <x v="0"/>
  </r>
  <r>
    <s v="VISAGIE"/>
    <s v="Darryn"/>
    <x v="127"/>
    <x v="0"/>
    <s v="COMP SIGHT"/>
    <s v="M"/>
    <d v="2016-10-09T00:00:00"/>
    <m/>
    <x v="4"/>
    <x v="88"/>
    <n v="0"/>
    <x v="22"/>
    <x v="0"/>
  </r>
  <r>
    <s v="VISAGIE"/>
    <s v="Darryn"/>
    <x v="127"/>
    <x v="0"/>
    <s v="COMP SIGHT"/>
    <s v="M"/>
    <d v="2016-10-16T00:00:00"/>
    <m/>
    <x v="4"/>
    <x v="88"/>
    <n v="0"/>
    <x v="22"/>
    <x v="0"/>
  </r>
  <r>
    <s v="VISAGIE"/>
    <s v="Darryn"/>
    <x v="127"/>
    <x v="0"/>
    <s v="COMP SIGHT"/>
    <s v="M"/>
    <d v="2016-10-23T00:00:00"/>
    <m/>
    <x v="4"/>
    <x v="88"/>
    <n v="0"/>
    <x v="22"/>
    <x v="0"/>
  </r>
  <r>
    <s v="VISAGIE"/>
    <s v="Darryn"/>
    <x v="127"/>
    <x v="0"/>
    <s v="COMP SIGHT"/>
    <s v="M"/>
    <d v="2016-10-30T00:00:00"/>
    <m/>
    <x v="4"/>
    <x v="88"/>
    <n v="0"/>
    <x v="22"/>
    <x v="0"/>
  </r>
  <r>
    <s v="VISAGIE"/>
    <s v="Robyn"/>
    <x v="128"/>
    <x v="0"/>
    <s v="RECURVE"/>
    <s v="F"/>
    <d v="2016-09-18T00:00:00"/>
    <n v="89"/>
    <x v="1"/>
    <x v="7"/>
    <n v="3.0689655172413794"/>
    <x v="0"/>
    <x v="0"/>
  </r>
  <r>
    <s v="VISAGIE"/>
    <s v="Robyn"/>
    <x v="128"/>
    <x v="0"/>
    <s v="RECURVE"/>
    <s v="F"/>
    <d v="2016-09-04T00:00:00"/>
    <m/>
    <x v="4"/>
    <x v="88"/>
    <n v="0"/>
    <x v="22"/>
    <x v="0"/>
  </r>
  <r>
    <s v="VISAGIE"/>
    <s v="Robyn"/>
    <x v="128"/>
    <x v="0"/>
    <s v="RECURVE"/>
    <s v="F"/>
    <d v="2016-09-11T00:00:00"/>
    <m/>
    <x v="4"/>
    <x v="88"/>
    <n v="0"/>
    <x v="22"/>
    <x v="0"/>
  </r>
  <r>
    <s v="VISAGIE"/>
    <s v="Robyn"/>
    <x v="128"/>
    <x v="0"/>
    <s v="RECURVE"/>
    <s v="F"/>
    <d v="2016-10-09T00:00:00"/>
    <m/>
    <x v="4"/>
    <x v="88"/>
    <n v="0"/>
    <x v="22"/>
    <x v="0"/>
  </r>
  <r>
    <s v="VISAGIE"/>
    <s v="Robyn"/>
    <x v="128"/>
    <x v="0"/>
    <s v="RECURVE"/>
    <s v="F"/>
    <d v="2016-10-02T00:00:00"/>
    <m/>
    <x v="4"/>
    <x v="88"/>
    <n v="0"/>
    <x v="22"/>
    <x v="0"/>
  </r>
  <r>
    <s v="VISAGIE"/>
    <s v="Robyn"/>
    <x v="128"/>
    <x v="0"/>
    <s v="RECURVE"/>
    <s v="F"/>
    <d v="2016-10-16T00:00:00"/>
    <m/>
    <x v="4"/>
    <x v="88"/>
    <n v="0"/>
    <x v="22"/>
    <x v="0"/>
  </r>
  <r>
    <s v="VISAGIE"/>
    <s v="Robyn"/>
    <x v="128"/>
    <x v="0"/>
    <s v="RECURVE"/>
    <s v="F"/>
    <d v="2016-10-23T00:00:00"/>
    <m/>
    <x v="4"/>
    <x v="88"/>
    <n v="0"/>
    <x v="22"/>
    <x v="0"/>
  </r>
  <r>
    <s v="VISAGIE"/>
    <s v="Robyn"/>
    <x v="128"/>
    <x v="0"/>
    <s v="RECURVE"/>
    <s v="F"/>
    <d v="2016-10-30T00:00:00"/>
    <m/>
    <x v="4"/>
    <x v="88"/>
    <n v="0"/>
    <x v="22"/>
    <x v="0"/>
  </r>
  <r>
    <s v="WARREN"/>
    <s v="Danny"/>
    <x v="129"/>
    <x v="0"/>
    <s v="COMP SIGHT"/>
    <s v="M"/>
    <d v="2016-10-16T00:00:00"/>
    <n v="184"/>
    <x v="0"/>
    <x v="146"/>
    <n v="64.448275862068968"/>
    <x v="0"/>
    <x v="1"/>
  </r>
  <r>
    <s v="WARREN"/>
    <s v="Danny"/>
    <x v="129"/>
    <x v="0"/>
    <s v="COMP SIGHT"/>
    <s v="M"/>
    <d v="2016-03-20T00:00:00"/>
    <n v="180"/>
    <x v="0"/>
    <x v="146"/>
    <n v="64.448275862068968"/>
    <x v="1"/>
    <x v="1"/>
  </r>
  <r>
    <s v="WARREN"/>
    <s v="Danny"/>
    <x v="129"/>
    <x v="0"/>
    <s v="COMP SIGHT"/>
    <s v="M"/>
    <d v="2016-05-22T00:00:00"/>
    <n v="178"/>
    <x v="0"/>
    <x v="146"/>
    <n v="64.448275862068968"/>
    <x v="2"/>
    <x v="1"/>
  </r>
  <r>
    <s v="WARREN"/>
    <s v="Danny"/>
    <x v="129"/>
    <x v="0"/>
    <s v="COMP SIGHT"/>
    <s v="M"/>
    <d v="2016-05-29T00:00:00"/>
    <n v="175"/>
    <x v="0"/>
    <x v="146"/>
    <n v="64.448275862068968"/>
    <x v="3"/>
    <x v="1"/>
  </r>
  <r>
    <s v="WARREN"/>
    <s v="Danny"/>
    <x v="129"/>
    <x v="0"/>
    <s v="COMP SIGHT"/>
    <s v="M"/>
    <d v="2016-06-19T00:00:00"/>
    <n v="172"/>
    <x v="0"/>
    <x v="146"/>
    <n v="64.448275862068968"/>
    <x v="4"/>
    <x v="1"/>
  </r>
  <r>
    <s v="WARREN"/>
    <s v="Danny"/>
    <x v="129"/>
    <x v="0"/>
    <s v="COMP SIGHT"/>
    <s v="M"/>
    <d v="2016-08-14T00:00:00"/>
    <n v="168"/>
    <x v="0"/>
    <x v="146"/>
    <n v="64.448275862068968"/>
    <x v="5"/>
    <x v="1"/>
  </r>
  <r>
    <s v="WARREN"/>
    <s v="Danny"/>
    <x v="129"/>
    <x v="0"/>
    <s v="COMP SIGHT"/>
    <s v="M"/>
    <d v="2016-05-15T00:00:00"/>
    <n v="166"/>
    <x v="0"/>
    <x v="146"/>
    <n v="64.448275862068968"/>
    <x v="6"/>
    <x v="1"/>
  </r>
  <r>
    <s v="WARREN"/>
    <s v="Danny"/>
    <x v="129"/>
    <x v="0"/>
    <s v="COMP SIGHT"/>
    <s v="M"/>
    <d v="2016-07-03T00:00:00"/>
    <n v="166"/>
    <x v="0"/>
    <x v="146"/>
    <n v="64.448275862068968"/>
    <x v="7"/>
    <x v="1"/>
  </r>
  <r>
    <s v="WARREN"/>
    <s v="Danny"/>
    <x v="129"/>
    <x v="0"/>
    <s v="COMP SIGHT"/>
    <s v="M"/>
    <d v="2016-10-02T00:00:00"/>
    <n v="165"/>
    <x v="0"/>
    <x v="146"/>
    <n v="64.448275862068968"/>
    <x v="8"/>
    <x v="1"/>
  </r>
  <r>
    <s v="WARREN"/>
    <s v="Danny"/>
    <x v="129"/>
    <x v="0"/>
    <s v="COMP SIGHT"/>
    <s v="M"/>
    <d v="2016-08-07T00:00:00"/>
    <n v="161"/>
    <x v="0"/>
    <x v="146"/>
    <n v="64.448275862068968"/>
    <x v="9"/>
    <x v="1"/>
  </r>
  <r>
    <s v="WARREN"/>
    <s v="Danny"/>
    <x v="129"/>
    <x v="0"/>
    <s v="COMP SIGHT"/>
    <s v="M"/>
    <d v="2016-01-17T00:00:00"/>
    <n v="154"/>
    <x v="0"/>
    <x v="146"/>
    <n v="64.448275862068968"/>
    <x v="10"/>
    <x v="1"/>
  </r>
  <r>
    <s v="WARREN"/>
    <s v="Danny"/>
    <x v="129"/>
    <x v="0"/>
    <s v="COMP SIGHT"/>
    <s v="M"/>
    <d v="2016-01-31T00:00:00"/>
    <n v="128"/>
    <x v="1"/>
    <x v="147"/>
    <n v="11.448275862068966"/>
    <x v="0"/>
    <x v="1"/>
  </r>
  <r>
    <s v="WARREN"/>
    <s v="Danny"/>
    <x v="129"/>
    <x v="0"/>
    <s v="COMP SIGHT"/>
    <s v="M"/>
    <d v="2016-10-30T00:00:00"/>
    <n v="105"/>
    <x v="1"/>
    <x v="147"/>
    <n v="11.448275862068966"/>
    <x v="1"/>
    <x v="1"/>
  </r>
  <r>
    <s v="WARREN"/>
    <s v="Danny"/>
    <x v="129"/>
    <x v="0"/>
    <s v="COMP SIGHT"/>
    <s v="M"/>
    <d v="2016-02-07T00:00:00"/>
    <n v="99"/>
    <x v="1"/>
    <x v="147"/>
    <n v="11.448275862068966"/>
    <x v="2"/>
    <x v="1"/>
  </r>
  <r>
    <s v="WARREN"/>
    <s v="Danny"/>
    <x v="129"/>
    <x v="0"/>
    <s v="COMP SIGHT"/>
    <s v="M"/>
    <d v="2016-02-14T00:00:00"/>
    <m/>
    <x v="4"/>
    <x v="88"/>
    <n v="0"/>
    <x v="22"/>
    <x v="1"/>
  </r>
  <r>
    <s v="WARREN"/>
    <s v="Danny"/>
    <x v="129"/>
    <x v="0"/>
    <s v="COMP SIGHT"/>
    <s v="M"/>
    <d v="2016-02-21T00:00:00"/>
    <m/>
    <x v="4"/>
    <x v="88"/>
    <n v="0"/>
    <x v="22"/>
    <x v="1"/>
  </r>
  <r>
    <s v="WARREN"/>
    <s v="Danny"/>
    <x v="129"/>
    <x v="0"/>
    <s v="COMP SIGHT"/>
    <s v="M"/>
    <d v="2016-02-28T00:00:00"/>
    <m/>
    <x v="4"/>
    <x v="88"/>
    <n v="0"/>
    <x v="22"/>
    <x v="1"/>
  </r>
  <r>
    <s v="WARREN"/>
    <s v="Danny"/>
    <x v="129"/>
    <x v="0"/>
    <s v="COMP SIGHT"/>
    <s v="M"/>
    <d v="2016-03-06T00:00:00"/>
    <m/>
    <x v="4"/>
    <x v="88"/>
    <n v="0"/>
    <x v="22"/>
    <x v="1"/>
  </r>
  <r>
    <s v="WARREN"/>
    <s v="Danny"/>
    <x v="129"/>
    <x v="0"/>
    <s v="COMP SIGHT"/>
    <s v="M"/>
    <d v="2016-03-13T00:00:00"/>
    <m/>
    <x v="4"/>
    <x v="88"/>
    <n v="0"/>
    <x v="22"/>
    <x v="1"/>
  </r>
  <r>
    <s v="WARREN"/>
    <s v="Danny"/>
    <x v="129"/>
    <x v="0"/>
    <s v="COMP SIGHT"/>
    <s v="M"/>
    <d v="2016-04-03T00:00:00"/>
    <m/>
    <x v="4"/>
    <x v="88"/>
    <n v="0"/>
    <x v="22"/>
    <x v="1"/>
  </r>
  <r>
    <s v="WARREN"/>
    <s v="Danny"/>
    <x v="129"/>
    <x v="0"/>
    <s v="COMP SIGHT"/>
    <s v="M"/>
    <d v="2016-04-17T00:00:00"/>
    <m/>
    <x v="4"/>
    <x v="88"/>
    <n v="0"/>
    <x v="22"/>
    <x v="1"/>
  </r>
  <r>
    <s v="WARREN"/>
    <s v="Danny"/>
    <x v="129"/>
    <x v="0"/>
    <s v="COMP SIGHT"/>
    <s v="M"/>
    <d v="2016-06-05T00:00:00"/>
    <m/>
    <x v="4"/>
    <x v="88"/>
    <n v="0"/>
    <x v="22"/>
    <x v="1"/>
  </r>
  <r>
    <s v="WARREN"/>
    <s v="Danny"/>
    <x v="129"/>
    <x v="0"/>
    <s v="COMP SIGHT"/>
    <s v="M"/>
    <d v="2016-07-10T00:00:00"/>
    <m/>
    <x v="4"/>
    <x v="88"/>
    <n v="0"/>
    <x v="22"/>
    <x v="1"/>
  </r>
  <r>
    <s v="WARREN"/>
    <s v="Danny"/>
    <x v="129"/>
    <x v="0"/>
    <s v="COMP SIGHT"/>
    <s v="M"/>
    <d v="2016-08-28T00:00:00"/>
    <m/>
    <x v="4"/>
    <x v="88"/>
    <n v="0"/>
    <x v="22"/>
    <x v="1"/>
  </r>
  <r>
    <s v="WARREN"/>
    <s v="Danny"/>
    <x v="129"/>
    <x v="0"/>
    <s v="COMP SIGHT"/>
    <s v="M"/>
    <d v="2016-09-04T00:00:00"/>
    <m/>
    <x v="4"/>
    <x v="88"/>
    <n v="0"/>
    <x v="22"/>
    <x v="1"/>
  </r>
  <r>
    <s v="WARREN"/>
    <s v="Danny"/>
    <x v="129"/>
    <x v="0"/>
    <s v="COMP SIGHT"/>
    <s v="M"/>
    <d v="2016-09-11T00:00:00"/>
    <m/>
    <x v="4"/>
    <x v="88"/>
    <n v="0"/>
    <x v="22"/>
    <x v="1"/>
  </r>
  <r>
    <s v="WARREN"/>
    <s v="Danny"/>
    <x v="129"/>
    <x v="0"/>
    <s v="COMP SIGHT"/>
    <s v="M"/>
    <d v="2016-09-18T00:00:00"/>
    <m/>
    <x v="4"/>
    <x v="88"/>
    <n v="0"/>
    <x v="22"/>
    <x v="1"/>
  </r>
  <r>
    <s v="WARREN"/>
    <s v="Danny"/>
    <x v="129"/>
    <x v="0"/>
    <s v="COMP SIGHT"/>
    <s v="M"/>
    <d v="2016-10-09T00:00:00"/>
    <m/>
    <x v="4"/>
    <x v="88"/>
    <n v="0"/>
    <x v="22"/>
    <x v="1"/>
  </r>
  <r>
    <s v="WARREN"/>
    <s v="Danny"/>
    <x v="129"/>
    <x v="0"/>
    <s v="COMP SIGHT"/>
    <s v="M"/>
    <d v="2016-10-23T00:00:00"/>
    <m/>
    <x v="4"/>
    <x v="88"/>
    <n v="0"/>
    <x v="22"/>
    <x v="1"/>
  </r>
  <r>
    <s v="WHEELER"/>
    <s v="Stan"/>
    <x v="130"/>
    <x v="0"/>
    <s v="COMP SIGHT"/>
    <s v="M"/>
    <d v="2016-04-03T00:00:00"/>
    <n v="147"/>
    <x v="0"/>
    <x v="148"/>
    <n v="47.068965517241381"/>
    <x v="0"/>
    <x v="1"/>
  </r>
  <r>
    <s v="WHEELER"/>
    <s v="Stan"/>
    <x v="130"/>
    <x v="0"/>
    <s v="COMP SIGHT"/>
    <s v="M"/>
    <d v="2016-06-19T00:00:00"/>
    <n v="132"/>
    <x v="0"/>
    <x v="148"/>
    <n v="47.068965517241381"/>
    <x v="1"/>
    <x v="1"/>
  </r>
  <r>
    <s v="WHEELER"/>
    <s v="Stan"/>
    <x v="130"/>
    <x v="0"/>
    <s v="COMP SIGHT"/>
    <s v="M"/>
    <d v="2016-02-14T00:00:00"/>
    <n v="125"/>
    <x v="0"/>
    <x v="148"/>
    <n v="47.068965517241381"/>
    <x v="2"/>
    <x v="1"/>
  </r>
  <r>
    <s v="WHEELER"/>
    <s v="Stan"/>
    <x v="130"/>
    <x v="0"/>
    <s v="COMP SIGHT"/>
    <s v="M"/>
    <d v="2016-02-21T00:00:00"/>
    <n v="122"/>
    <x v="0"/>
    <x v="148"/>
    <n v="47.068965517241381"/>
    <x v="3"/>
    <x v="1"/>
  </r>
  <r>
    <s v="WHEELER"/>
    <s v="Stan"/>
    <x v="130"/>
    <x v="0"/>
    <s v="COMP SIGHT"/>
    <s v="M"/>
    <d v="2016-03-13T00:00:00"/>
    <n v="121"/>
    <x v="0"/>
    <x v="148"/>
    <n v="47.068965517241381"/>
    <x v="4"/>
    <x v="1"/>
  </r>
  <r>
    <s v="WHEELER"/>
    <s v="Stan"/>
    <x v="130"/>
    <x v="0"/>
    <s v="COMP SIGHT"/>
    <s v="M"/>
    <d v="2016-05-29T00:00:00"/>
    <n v="119"/>
    <x v="0"/>
    <x v="148"/>
    <n v="47.068965517241381"/>
    <x v="5"/>
    <x v="1"/>
  </r>
  <r>
    <s v="WHEELER"/>
    <s v="Stan"/>
    <x v="130"/>
    <x v="0"/>
    <s v="COMP SIGHT"/>
    <s v="M"/>
    <d v="2016-02-07T00:00:00"/>
    <n v="113"/>
    <x v="0"/>
    <x v="148"/>
    <n v="47.068965517241381"/>
    <x v="6"/>
    <x v="1"/>
  </r>
  <r>
    <s v="WHEELER"/>
    <s v="Stan"/>
    <x v="130"/>
    <x v="0"/>
    <s v="COMP SIGHT"/>
    <s v="M"/>
    <d v="2016-01-17T00:00:00"/>
    <n v="106"/>
    <x v="0"/>
    <x v="148"/>
    <n v="47.068965517241381"/>
    <x v="7"/>
    <x v="1"/>
  </r>
  <r>
    <s v="WHEELER"/>
    <s v="Stan"/>
    <x v="130"/>
    <x v="0"/>
    <s v="COMP SIGHT"/>
    <s v="M"/>
    <d v="2016-02-28T00:00:00"/>
    <n v="106"/>
    <x v="0"/>
    <x v="148"/>
    <n v="47.068965517241381"/>
    <x v="8"/>
    <x v="1"/>
  </r>
  <r>
    <s v="WHEELER"/>
    <s v="Stan"/>
    <x v="130"/>
    <x v="0"/>
    <s v="COMP SIGHT"/>
    <s v="M"/>
    <d v="2016-04-17T00:00:00"/>
    <n v="105"/>
    <x v="0"/>
    <x v="148"/>
    <n v="47.068965517241381"/>
    <x v="9"/>
    <x v="1"/>
  </r>
  <r>
    <s v="WHEELER"/>
    <s v="Stan"/>
    <x v="130"/>
    <x v="0"/>
    <s v="COMP SIGHT"/>
    <s v="M"/>
    <d v="2016-03-20T00:00:00"/>
    <n v="96"/>
    <x v="0"/>
    <x v="148"/>
    <n v="47.068965517241381"/>
    <x v="10"/>
    <x v="1"/>
  </r>
  <r>
    <s v="WHEELER"/>
    <s v="Stan"/>
    <x v="130"/>
    <x v="0"/>
    <s v="COMP SIGHT"/>
    <s v="M"/>
    <d v="2016-05-22T00:00:00"/>
    <n v="73"/>
    <x v="0"/>
    <x v="148"/>
    <n v="47.068965517241381"/>
    <x v="11"/>
    <x v="1"/>
  </r>
  <r>
    <s v="WHEELER"/>
    <s v="Stan"/>
    <x v="130"/>
    <x v="0"/>
    <s v="COMP SIGHT"/>
    <s v="M"/>
    <d v="2016-01-31T00:00:00"/>
    <m/>
    <x v="4"/>
    <x v="88"/>
    <n v="0"/>
    <x v="22"/>
    <x v="1"/>
  </r>
  <r>
    <s v="WHEELER"/>
    <s v="Stan"/>
    <x v="130"/>
    <x v="0"/>
    <s v="COMP SIGHT"/>
    <s v="M"/>
    <d v="2016-03-06T00:00:00"/>
    <m/>
    <x v="4"/>
    <x v="88"/>
    <n v="0"/>
    <x v="22"/>
    <x v="1"/>
  </r>
  <r>
    <s v="WHEELER"/>
    <s v="Stan"/>
    <x v="130"/>
    <x v="0"/>
    <s v="COMP SIGHT"/>
    <s v="M"/>
    <d v="2016-05-15T00:00:00"/>
    <m/>
    <x v="4"/>
    <x v="88"/>
    <n v="0"/>
    <x v="22"/>
    <x v="1"/>
  </r>
  <r>
    <s v="WHEELER"/>
    <s v="Stan"/>
    <x v="130"/>
    <x v="0"/>
    <s v="COMP SIGHT"/>
    <s v="M"/>
    <d v="2016-06-05T00:00:00"/>
    <m/>
    <x v="4"/>
    <x v="88"/>
    <n v="0"/>
    <x v="22"/>
    <x v="1"/>
  </r>
  <r>
    <s v="WHEELER"/>
    <s v="Stan"/>
    <x v="130"/>
    <x v="0"/>
    <s v="COMP SIGHT"/>
    <s v="M"/>
    <d v="2016-07-03T00:00:00"/>
    <m/>
    <x v="4"/>
    <x v="88"/>
    <n v="0"/>
    <x v="22"/>
    <x v="1"/>
  </r>
  <r>
    <s v="WHEELER"/>
    <s v="Stan"/>
    <x v="130"/>
    <x v="0"/>
    <s v="COMP SIGHT"/>
    <s v="M"/>
    <d v="2016-07-10T00:00:00"/>
    <m/>
    <x v="4"/>
    <x v="88"/>
    <n v="0"/>
    <x v="22"/>
    <x v="1"/>
  </r>
  <r>
    <s v="WHEELER"/>
    <s v="Stan"/>
    <x v="130"/>
    <x v="0"/>
    <s v="COMP SIGHT"/>
    <s v="M"/>
    <d v="2016-08-07T00:00:00"/>
    <m/>
    <x v="4"/>
    <x v="88"/>
    <n v="0"/>
    <x v="22"/>
    <x v="1"/>
  </r>
  <r>
    <s v="WHEELER"/>
    <s v="Stan"/>
    <x v="130"/>
    <x v="0"/>
    <s v="COMP SIGHT"/>
    <s v="M"/>
    <d v="2016-08-14T00:00:00"/>
    <m/>
    <x v="4"/>
    <x v="88"/>
    <n v="0"/>
    <x v="22"/>
    <x v="1"/>
  </r>
  <r>
    <s v="WHEELER"/>
    <s v="Stan"/>
    <x v="130"/>
    <x v="0"/>
    <s v="COMP SIGHT"/>
    <s v="M"/>
    <d v="2016-08-28T00:00:00"/>
    <m/>
    <x v="4"/>
    <x v="88"/>
    <n v="0"/>
    <x v="22"/>
    <x v="1"/>
  </r>
  <r>
    <s v="WHEELER"/>
    <s v="Stan"/>
    <x v="130"/>
    <x v="0"/>
    <s v="COMP SIGHT"/>
    <s v="M"/>
    <d v="2016-09-04T00:00:00"/>
    <m/>
    <x v="4"/>
    <x v="88"/>
    <n v="0"/>
    <x v="22"/>
    <x v="1"/>
  </r>
  <r>
    <s v="WHEELER"/>
    <s v="Stan"/>
    <x v="130"/>
    <x v="0"/>
    <s v="COMP SIGHT"/>
    <s v="M"/>
    <d v="2016-09-11T00:00:00"/>
    <m/>
    <x v="4"/>
    <x v="88"/>
    <n v="0"/>
    <x v="22"/>
    <x v="1"/>
  </r>
  <r>
    <s v="WHEELER"/>
    <s v="Stan"/>
    <x v="130"/>
    <x v="0"/>
    <s v="COMP SIGHT"/>
    <s v="M"/>
    <d v="2016-09-18T00:00:00"/>
    <m/>
    <x v="4"/>
    <x v="88"/>
    <n v="0"/>
    <x v="22"/>
    <x v="1"/>
  </r>
  <r>
    <s v="WHEELER"/>
    <s v="Stan"/>
    <x v="130"/>
    <x v="0"/>
    <s v="COMP SIGHT"/>
    <s v="M"/>
    <d v="2016-10-09T00:00:00"/>
    <m/>
    <x v="4"/>
    <x v="88"/>
    <n v="0"/>
    <x v="22"/>
    <x v="1"/>
  </r>
  <r>
    <s v="WHEELER"/>
    <s v="Stan"/>
    <x v="130"/>
    <x v="0"/>
    <s v="COMP SIGHT"/>
    <s v="M"/>
    <d v="2016-10-02T00:00:00"/>
    <m/>
    <x v="4"/>
    <x v="88"/>
    <n v="0"/>
    <x v="22"/>
    <x v="1"/>
  </r>
  <r>
    <s v="WHEELER"/>
    <s v="Stan"/>
    <x v="130"/>
    <x v="0"/>
    <s v="COMP SIGHT"/>
    <s v="M"/>
    <d v="2016-10-16T00:00:00"/>
    <m/>
    <x v="4"/>
    <x v="88"/>
    <n v="0"/>
    <x v="22"/>
    <x v="1"/>
  </r>
  <r>
    <s v="WHEELER"/>
    <s v="Stan"/>
    <x v="130"/>
    <x v="0"/>
    <s v="COMP SIGHT"/>
    <s v="M"/>
    <d v="2016-10-23T00:00:00"/>
    <m/>
    <x v="4"/>
    <x v="88"/>
    <n v="0"/>
    <x v="22"/>
    <x v="1"/>
  </r>
  <r>
    <s v="WHEELER"/>
    <s v="Stan"/>
    <x v="130"/>
    <x v="0"/>
    <s v="COMP SIGHT"/>
    <s v="M"/>
    <d v="2016-10-30T00:00:00"/>
    <m/>
    <x v="4"/>
    <x v="88"/>
    <n v="0"/>
    <x v="22"/>
    <x v="1"/>
  </r>
  <r>
    <s v="WHITCOMBE"/>
    <s v="Sean"/>
    <x v="131"/>
    <x v="3"/>
    <s v="COMP SIGHT"/>
    <s v="M"/>
    <d v="2016-06-19T00:00:00"/>
    <n v="136"/>
    <x v="0"/>
    <x v="149"/>
    <n v="11.896551724137931"/>
    <x v="0"/>
    <x v="0"/>
  </r>
  <r>
    <s v="WHITCOMBE"/>
    <s v="Sean"/>
    <x v="131"/>
    <x v="3"/>
    <s v="COMP SIGHT"/>
    <s v="M"/>
    <d v="2016-05-29T00:00:00"/>
    <n v="121"/>
    <x v="0"/>
    <x v="149"/>
    <n v="11.896551724137931"/>
    <x v="1"/>
    <x v="0"/>
  </r>
  <r>
    <s v="WHITCOMBE"/>
    <s v="Sean"/>
    <x v="131"/>
    <x v="3"/>
    <s v="COMP SIGHT"/>
    <s v="M"/>
    <d v="2016-05-22T00:00:00"/>
    <n v="88"/>
    <x v="0"/>
    <x v="149"/>
    <n v="11.896551724137931"/>
    <x v="2"/>
    <x v="0"/>
  </r>
  <r>
    <s v="WHITCOMBE"/>
    <s v="Sean"/>
    <x v="131"/>
    <x v="3"/>
    <s v="COMP SIGHT"/>
    <s v="M"/>
    <d v="2016-01-17T00:00:00"/>
    <m/>
    <x v="4"/>
    <x v="88"/>
    <n v="0"/>
    <x v="22"/>
    <x v="0"/>
  </r>
  <r>
    <s v="WHITCOMBE"/>
    <s v="Sean"/>
    <x v="131"/>
    <x v="3"/>
    <s v="COMP SIGHT"/>
    <s v="M"/>
    <d v="2016-01-31T00:00:00"/>
    <m/>
    <x v="4"/>
    <x v="88"/>
    <n v="0"/>
    <x v="22"/>
    <x v="0"/>
  </r>
  <r>
    <s v="WHITCOMBE"/>
    <s v="Sean"/>
    <x v="131"/>
    <x v="3"/>
    <s v="COMP SIGHT"/>
    <s v="M"/>
    <d v="2016-02-07T00:00:00"/>
    <m/>
    <x v="4"/>
    <x v="88"/>
    <n v="0"/>
    <x v="22"/>
    <x v="0"/>
  </r>
  <r>
    <s v="WHITCOMBE"/>
    <s v="Sean"/>
    <x v="131"/>
    <x v="3"/>
    <s v="COMP SIGHT"/>
    <s v="M"/>
    <d v="2016-02-14T00:00:00"/>
    <m/>
    <x v="4"/>
    <x v="88"/>
    <n v="0"/>
    <x v="22"/>
    <x v="0"/>
  </r>
  <r>
    <s v="WHITCOMBE"/>
    <s v="Sean"/>
    <x v="131"/>
    <x v="3"/>
    <s v="COMP SIGHT"/>
    <s v="M"/>
    <d v="2016-02-21T00:00:00"/>
    <m/>
    <x v="4"/>
    <x v="88"/>
    <n v="0"/>
    <x v="22"/>
    <x v="0"/>
  </r>
  <r>
    <s v="WHITCOMBE"/>
    <s v="Sean"/>
    <x v="131"/>
    <x v="3"/>
    <s v="COMP SIGHT"/>
    <s v="M"/>
    <d v="2016-02-28T00:00:00"/>
    <m/>
    <x v="4"/>
    <x v="88"/>
    <n v="0"/>
    <x v="22"/>
    <x v="0"/>
  </r>
  <r>
    <s v="WHITCOMBE"/>
    <s v="Sean"/>
    <x v="131"/>
    <x v="3"/>
    <s v="COMP SIGHT"/>
    <s v="M"/>
    <d v="2016-03-06T00:00:00"/>
    <m/>
    <x v="4"/>
    <x v="88"/>
    <n v="0"/>
    <x v="22"/>
    <x v="0"/>
  </r>
  <r>
    <s v="WHITCOMBE"/>
    <s v="Sean"/>
    <x v="131"/>
    <x v="3"/>
    <s v="COMP SIGHT"/>
    <s v="M"/>
    <d v="2016-03-13T00:00:00"/>
    <m/>
    <x v="4"/>
    <x v="88"/>
    <n v="0"/>
    <x v="22"/>
    <x v="0"/>
  </r>
  <r>
    <s v="WHITCOMBE"/>
    <s v="Sean"/>
    <x v="131"/>
    <x v="3"/>
    <s v="COMP SIGHT"/>
    <s v="M"/>
    <d v="2016-03-20T00:00:00"/>
    <m/>
    <x v="4"/>
    <x v="88"/>
    <n v="0"/>
    <x v="22"/>
    <x v="0"/>
  </r>
  <r>
    <s v="WHITCOMBE"/>
    <s v="Sean"/>
    <x v="131"/>
    <x v="3"/>
    <s v="COMP SIGHT"/>
    <s v="M"/>
    <d v="2016-04-03T00:00:00"/>
    <m/>
    <x v="4"/>
    <x v="88"/>
    <n v="0"/>
    <x v="22"/>
    <x v="0"/>
  </r>
  <r>
    <s v="WHITCOMBE"/>
    <s v="Sean"/>
    <x v="131"/>
    <x v="3"/>
    <s v="COMP SIGHT"/>
    <s v="M"/>
    <d v="2016-04-17T00:00:00"/>
    <m/>
    <x v="4"/>
    <x v="88"/>
    <n v="0"/>
    <x v="22"/>
    <x v="0"/>
  </r>
  <r>
    <s v="WHITCOMBE"/>
    <s v="Sean"/>
    <x v="131"/>
    <x v="3"/>
    <s v="COMP SIGHT"/>
    <s v="M"/>
    <d v="2016-05-15T00:00:00"/>
    <m/>
    <x v="4"/>
    <x v="88"/>
    <n v="0"/>
    <x v="22"/>
    <x v="0"/>
  </r>
  <r>
    <s v="WHITCOMBE"/>
    <s v="Sean"/>
    <x v="131"/>
    <x v="3"/>
    <s v="COMP SIGHT"/>
    <s v="M"/>
    <d v="2016-06-05T00:00:00"/>
    <m/>
    <x v="4"/>
    <x v="88"/>
    <n v="0"/>
    <x v="22"/>
    <x v="0"/>
  </r>
  <r>
    <s v="WHITCOMBE"/>
    <s v="Sean"/>
    <x v="131"/>
    <x v="3"/>
    <s v="COMP SIGHT"/>
    <s v="M"/>
    <d v="2016-07-03T00:00:00"/>
    <m/>
    <x v="4"/>
    <x v="88"/>
    <n v="0"/>
    <x v="22"/>
    <x v="0"/>
  </r>
  <r>
    <s v="WHITCOMBE"/>
    <s v="Sean"/>
    <x v="131"/>
    <x v="3"/>
    <s v="COMP SIGHT"/>
    <s v="M"/>
    <d v="2016-07-10T00:00:00"/>
    <m/>
    <x v="4"/>
    <x v="88"/>
    <n v="0"/>
    <x v="22"/>
    <x v="0"/>
  </r>
  <r>
    <s v="WHITCOMBE"/>
    <s v="Sean"/>
    <x v="131"/>
    <x v="3"/>
    <s v="COMP SIGHT"/>
    <s v="M"/>
    <d v="2016-08-07T00:00:00"/>
    <m/>
    <x v="4"/>
    <x v="88"/>
    <n v="0"/>
    <x v="22"/>
    <x v="0"/>
  </r>
  <r>
    <s v="WHITCOMBE"/>
    <s v="Sean"/>
    <x v="131"/>
    <x v="3"/>
    <s v="COMP SIGHT"/>
    <s v="M"/>
    <d v="2016-08-14T00:00:00"/>
    <m/>
    <x v="4"/>
    <x v="88"/>
    <n v="0"/>
    <x v="22"/>
    <x v="0"/>
  </r>
  <r>
    <s v="WHITCOMBE"/>
    <s v="Sean"/>
    <x v="131"/>
    <x v="3"/>
    <s v="COMP SIGHT"/>
    <s v="M"/>
    <d v="2016-08-28T00:00:00"/>
    <m/>
    <x v="4"/>
    <x v="88"/>
    <n v="0"/>
    <x v="22"/>
    <x v="0"/>
  </r>
  <r>
    <s v="WHITCOMBE"/>
    <s v="Sean"/>
    <x v="131"/>
    <x v="3"/>
    <s v="COMP SIGHT"/>
    <s v="M"/>
    <d v="2016-09-04T00:00:00"/>
    <m/>
    <x v="4"/>
    <x v="88"/>
    <n v="0"/>
    <x v="22"/>
    <x v="0"/>
  </r>
  <r>
    <s v="WHITCOMBE"/>
    <s v="Sean"/>
    <x v="131"/>
    <x v="3"/>
    <s v="COMP SIGHT"/>
    <s v="M"/>
    <d v="2016-09-11T00:00:00"/>
    <m/>
    <x v="4"/>
    <x v="88"/>
    <n v="0"/>
    <x v="22"/>
    <x v="0"/>
  </r>
  <r>
    <s v="WHITCOMBE"/>
    <s v="Sean"/>
    <x v="131"/>
    <x v="3"/>
    <s v="COMP SIGHT"/>
    <s v="M"/>
    <d v="2016-09-18T00:00:00"/>
    <m/>
    <x v="4"/>
    <x v="88"/>
    <n v="0"/>
    <x v="22"/>
    <x v="0"/>
  </r>
  <r>
    <s v="WHITCOMBE"/>
    <s v="Sean"/>
    <x v="131"/>
    <x v="3"/>
    <s v="COMP SIGHT"/>
    <s v="M"/>
    <d v="2016-10-09T00:00:00"/>
    <m/>
    <x v="4"/>
    <x v="88"/>
    <n v="0"/>
    <x v="22"/>
    <x v="0"/>
  </r>
  <r>
    <s v="WHITCOMBE"/>
    <s v="Sean"/>
    <x v="131"/>
    <x v="3"/>
    <s v="COMP SIGHT"/>
    <s v="M"/>
    <d v="2016-10-02T00:00:00"/>
    <m/>
    <x v="4"/>
    <x v="88"/>
    <n v="0"/>
    <x v="22"/>
    <x v="0"/>
  </r>
  <r>
    <s v="WHITCOMBE"/>
    <s v="Sean"/>
    <x v="131"/>
    <x v="3"/>
    <s v="COMP SIGHT"/>
    <s v="M"/>
    <d v="2016-10-16T00:00:00"/>
    <m/>
    <x v="4"/>
    <x v="88"/>
    <n v="0"/>
    <x v="22"/>
    <x v="0"/>
  </r>
  <r>
    <s v="WHITCOMBE"/>
    <s v="Sean"/>
    <x v="131"/>
    <x v="3"/>
    <s v="COMP SIGHT"/>
    <s v="M"/>
    <d v="2016-10-23T00:00:00"/>
    <m/>
    <x v="4"/>
    <x v="88"/>
    <n v="0"/>
    <x v="22"/>
    <x v="0"/>
  </r>
  <r>
    <s v="WHITCOMBE"/>
    <s v="Sean"/>
    <x v="131"/>
    <x v="3"/>
    <s v="COMP SIGHT"/>
    <s v="M"/>
    <d v="2016-10-30T00:00:00"/>
    <m/>
    <x v="4"/>
    <x v="88"/>
    <n v="0"/>
    <x v="22"/>
    <x v="0"/>
  </r>
  <r>
    <s v="WOODEND"/>
    <s v="Brett"/>
    <x v="132"/>
    <x v="0"/>
    <s v="COMP SIGHT"/>
    <s v="M"/>
    <d v="2016-06-19T00:00:00"/>
    <n v="87"/>
    <x v="0"/>
    <x v="150"/>
    <n v="3"/>
    <x v="0"/>
    <x v="0"/>
  </r>
  <r>
    <s v="WOODEND"/>
    <s v="Brett"/>
    <x v="132"/>
    <x v="0"/>
    <s v="COMP SIGHT"/>
    <s v="M"/>
    <d v="2016-01-17T00:00:00"/>
    <m/>
    <x v="4"/>
    <x v="88"/>
    <n v="0"/>
    <x v="22"/>
    <x v="0"/>
  </r>
  <r>
    <s v="WOODEND"/>
    <s v="Brett"/>
    <x v="132"/>
    <x v="0"/>
    <s v="COMP SIGHT"/>
    <s v="M"/>
    <d v="2016-01-31T00:00:00"/>
    <m/>
    <x v="4"/>
    <x v="88"/>
    <n v="0"/>
    <x v="22"/>
    <x v="0"/>
  </r>
  <r>
    <s v="WOODEND"/>
    <s v="Brett"/>
    <x v="132"/>
    <x v="0"/>
    <s v="COMP SIGHT"/>
    <s v="M"/>
    <d v="2016-02-07T00:00:00"/>
    <m/>
    <x v="4"/>
    <x v="88"/>
    <n v="0"/>
    <x v="22"/>
    <x v="0"/>
  </r>
  <r>
    <s v="WOODEND"/>
    <s v="Brett"/>
    <x v="132"/>
    <x v="0"/>
    <s v="COMP SIGHT"/>
    <s v="M"/>
    <d v="2016-02-14T00:00:00"/>
    <m/>
    <x v="4"/>
    <x v="88"/>
    <n v="0"/>
    <x v="22"/>
    <x v="0"/>
  </r>
  <r>
    <s v="WOODEND"/>
    <s v="Brett"/>
    <x v="132"/>
    <x v="0"/>
    <s v="COMP SIGHT"/>
    <s v="M"/>
    <d v="2016-02-21T00:00:00"/>
    <m/>
    <x v="4"/>
    <x v="88"/>
    <n v="0"/>
    <x v="22"/>
    <x v="0"/>
  </r>
  <r>
    <s v="WOODEND"/>
    <s v="Brett"/>
    <x v="132"/>
    <x v="0"/>
    <s v="COMP SIGHT"/>
    <s v="M"/>
    <d v="2016-02-28T00:00:00"/>
    <m/>
    <x v="4"/>
    <x v="88"/>
    <n v="0"/>
    <x v="22"/>
    <x v="0"/>
  </r>
  <r>
    <s v="WOODEND"/>
    <s v="Brett"/>
    <x v="132"/>
    <x v="0"/>
    <s v="COMP SIGHT"/>
    <s v="M"/>
    <d v="2016-03-06T00:00:00"/>
    <m/>
    <x v="4"/>
    <x v="88"/>
    <n v="0"/>
    <x v="22"/>
    <x v="0"/>
  </r>
  <r>
    <s v="WOODEND"/>
    <s v="Brett"/>
    <x v="132"/>
    <x v="0"/>
    <s v="COMP SIGHT"/>
    <s v="M"/>
    <d v="2016-03-13T00:00:00"/>
    <m/>
    <x v="4"/>
    <x v="88"/>
    <n v="0"/>
    <x v="22"/>
    <x v="0"/>
  </r>
  <r>
    <s v="WOODEND"/>
    <s v="Brett"/>
    <x v="132"/>
    <x v="0"/>
    <s v="COMP SIGHT"/>
    <s v="M"/>
    <d v="2016-03-20T00:00:00"/>
    <m/>
    <x v="4"/>
    <x v="88"/>
    <n v="0"/>
    <x v="22"/>
    <x v="0"/>
  </r>
  <r>
    <s v="WOODEND"/>
    <s v="Brett"/>
    <x v="132"/>
    <x v="0"/>
    <s v="COMP SIGHT"/>
    <s v="M"/>
    <d v="2016-04-03T00:00:00"/>
    <m/>
    <x v="4"/>
    <x v="88"/>
    <n v="0"/>
    <x v="22"/>
    <x v="0"/>
  </r>
  <r>
    <s v="WOODEND"/>
    <s v="Brett"/>
    <x v="132"/>
    <x v="0"/>
    <s v="COMP SIGHT"/>
    <s v="M"/>
    <d v="2016-04-17T00:00:00"/>
    <m/>
    <x v="4"/>
    <x v="88"/>
    <n v="0"/>
    <x v="22"/>
    <x v="0"/>
  </r>
  <r>
    <s v="WOODEND"/>
    <s v="Brett"/>
    <x v="132"/>
    <x v="0"/>
    <s v="COMP SIGHT"/>
    <s v="M"/>
    <d v="2016-05-15T00:00:00"/>
    <m/>
    <x v="4"/>
    <x v="88"/>
    <n v="0"/>
    <x v="22"/>
    <x v="0"/>
  </r>
  <r>
    <s v="WOODEND"/>
    <s v="Brett"/>
    <x v="132"/>
    <x v="0"/>
    <s v="COMP SIGHT"/>
    <s v="M"/>
    <d v="2016-05-22T00:00:00"/>
    <m/>
    <x v="4"/>
    <x v="88"/>
    <n v="0"/>
    <x v="22"/>
    <x v="0"/>
  </r>
  <r>
    <s v="WOODEND"/>
    <s v="Brett"/>
    <x v="132"/>
    <x v="0"/>
    <s v="COMP SIGHT"/>
    <s v="M"/>
    <d v="2016-05-29T00:00:00"/>
    <m/>
    <x v="4"/>
    <x v="88"/>
    <n v="0"/>
    <x v="22"/>
    <x v="0"/>
  </r>
  <r>
    <s v="WOODEND"/>
    <s v="Brett"/>
    <x v="132"/>
    <x v="0"/>
    <s v="COMP SIGHT"/>
    <s v="M"/>
    <d v="2016-06-05T00:00:00"/>
    <m/>
    <x v="4"/>
    <x v="88"/>
    <n v="0"/>
    <x v="22"/>
    <x v="0"/>
  </r>
  <r>
    <s v="WOODEND"/>
    <s v="Brett"/>
    <x v="132"/>
    <x v="0"/>
    <s v="COMP SIGHT"/>
    <s v="M"/>
    <d v="2016-07-03T00:00:00"/>
    <m/>
    <x v="4"/>
    <x v="88"/>
    <n v="0"/>
    <x v="22"/>
    <x v="0"/>
  </r>
  <r>
    <s v="WOODEND"/>
    <s v="Brett"/>
    <x v="132"/>
    <x v="0"/>
    <s v="COMP SIGHT"/>
    <s v="M"/>
    <d v="2016-07-10T00:00:00"/>
    <m/>
    <x v="4"/>
    <x v="88"/>
    <n v="0"/>
    <x v="22"/>
    <x v="0"/>
  </r>
  <r>
    <s v="WOODEND"/>
    <s v="Brett"/>
    <x v="132"/>
    <x v="0"/>
    <s v="COMP SIGHT"/>
    <s v="M"/>
    <d v="2016-08-07T00:00:00"/>
    <m/>
    <x v="4"/>
    <x v="88"/>
    <n v="0"/>
    <x v="22"/>
    <x v="0"/>
  </r>
  <r>
    <s v="WOODEND"/>
    <s v="Brett"/>
    <x v="132"/>
    <x v="0"/>
    <s v="COMP SIGHT"/>
    <s v="M"/>
    <d v="2016-08-14T00:00:00"/>
    <m/>
    <x v="4"/>
    <x v="88"/>
    <n v="0"/>
    <x v="22"/>
    <x v="0"/>
  </r>
  <r>
    <s v="WOODEND"/>
    <s v="Brett"/>
    <x v="132"/>
    <x v="0"/>
    <s v="COMP SIGHT"/>
    <s v="M"/>
    <d v="2016-08-28T00:00:00"/>
    <m/>
    <x v="4"/>
    <x v="88"/>
    <n v="0"/>
    <x v="22"/>
    <x v="0"/>
  </r>
  <r>
    <s v="WOODEND"/>
    <s v="Brett"/>
    <x v="132"/>
    <x v="0"/>
    <s v="COMP SIGHT"/>
    <s v="M"/>
    <d v="2016-09-04T00:00:00"/>
    <m/>
    <x v="4"/>
    <x v="88"/>
    <n v="0"/>
    <x v="22"/>
    <x v="0"/>
  </r>
  <r>
    <s v="WOODEND"/>
    <s v="Brett"/>
    <x v="132"/>
    <x v="0"/>
    <s v="COMP SIGHT"/>
    <s v="M"/>
    <d v="2016-09-11T00:00:00"/>
    <m/>
    <x v="4"/>
    <x v="88"/>
    <n v="0"/>
    <x v="22"/>
    <x v="0"/>
  </r>
  <r>
    <s v="WOODEND"/>
    <s v="Brett"/>
    <x v="132"/>
    <x v="0"/>
    <s v="COMP SIGHT"/>
    <s v="M"/>
    <d v="2016-09-18T00:00:00"/>
    <m/>
    <x v="4"/>
    <x v="88"/>
    <n v="0"/>
    <x v="22"/>
    <x v="0"/>
  </r>
  <r>
    <s v="WOODEND"/>
    <s v="Brett"/>
    <x v="132"/>
    <x v="0"/>
    <s v="COMP SIGHT"/>
    <s v="M"/>
    <d v="2016-10-09T00:00:00"/>
    <m/>
    <x v="4"/>
    <x v="88"/>
    <n v="0"/>
    <x v="22"/>
    <x v="0"/>
  </r>
  <r>
    <s v="WOODEND"/>
    <s v="Brett"/>
    <x v="132"/>
    <x v="0"/>
    <s v="COMP SIGHT"/>
    <s v="M"/>
    <d v="2016-10-02T00:00:00"/>
    <m/>
    <x v="4"/>
    <x v="88"/>
    <n v="0"/>
    <x v="22"/>
    <x v="0"/>
  </r>
  <r>
    <s v="WOODEND"/>
    <s v="Brett"/>
    <x v="132"/>
    <x v="0"/>
    <s v="COMP SIGHT"/>
    <s v="M"/>
    <d v="2016-10-16T00:00:00"/>
    <m/>
    <x v="4"/>
    <x v="88"/>
    <n v="0"/>
    <x v="22"/>
    <x v="0"/>
  </r>
  <r>
    <s v="WOODEND"/>
    <s v="Brett"/>
    <x v="132"/>
    <x v="0"/>
    <s v="COMP SIGHT"/>
    <s v="M"/>
    <d v="2016-10-23T00:00:00"/>
    <m/>
    <x v="4"/>
    <x v="88"/>
    <n v="0"/>
    <x v="22"/>
    <x v="0"/>
  </r>
  <r>
    <s v="WOODEND"/>
    <s v="Brett"/>
    <x v="132"/>
    <x v="0"/>
    <s v="COMP SIGHT"/>
    <s v="M"/>
    <d v="2016-10-30T00:00:00"/>
    <m/>
    <x v="4"/>
    <x v="88"/>
    <n v="0"/>
    <x v="22"/>
    <x v="0"/>
  </r>
  <r>
    <s v="WRIGHT"/>
    <s v="Troy"/>
    <x v="133"/>
    <x v="0"/>
    <s v="COMP SIGHT"/>
    <s v="M"/>
    <d v="2016-03-06T00:00:00"/>
    <n v="186"/>
    <x v="0"/>
    <x v="151"/>
    <n v="80.58620689655173"/>
    <x v="0"/>
    <x v="1"/>
  </r>
  <r>
    <s v="WRIGHT"/>
    <s v="Troy"/>
    <x v="133"/>
    <x v="0"/>
    <s v="COMP SIGHT"/>
    <s v="M"/>
    <d v="2016-08-07T00:00:00"/>
    <n v="173"/>
    <x v="0"/>
    <x v="151"/>
    <n v="80.58620689655173"/>
    <x v="1"/>
    <x v="1"/>
  </r>
  <r>
    <s v="WRIGHT"/>
    <s v="Troy"/>
    <x v="133"/>
    <x v="0"/>
    <s v="COMP SIGHT"/>
    <s v="M"/>
    <d v="2016-05-22T00:00:00"/>
    <n v="171"/>
    <x v="0"/>
    <x v="151"/>
    <n v="80.58620689655173"/>
    <x v="2"/>
    <x v="1"/>
  </r>
  <r>
    <s v="WRIGHT"/>
    <s v="Troy"/>
    <x v="133"/>
    <x v="0"/>
    <s v="COMP SIGHT"/>
    <s v="M"/>
    <d v="2016-09-11T00:00:00"/>
    <n v="171"/>
    <x v="0"/>
    <x v="151"/>
    <n v="80.58620689655173"/>
    <x v="3"/>
    <x v="1"/>
  </r>
  <r>
    <s v="WRIGHT"/>
    <s v="Troy"/>
    <x v="133"/>
    <x v="0"/>
    <s v="COMP SIGHT"/>
    <s v="M"/>
    <d v="2016-03-13T00:00:00"/>
    <n v="166"/>
    <x v="0"/>
    <x v="151"/>
    <n v="80.58620689655173"/>
    <x v="4"/>
    <x v="1"/>
  </r>
  <r>
    <s v="WRIGHT"/>
    <s v="Troy"/>
    <x v="133"/>
    <x v="0"/>
    <s v="COMP SIGHT"/>
    <s v="M"/>
    <d v="2016-09-04T00:00:00"/>
    <n v="166"/>
    <x v="0"/>
    <x v="151"/>
    <n v="80.58620689655173"/>
    <x v="5"/>
    <x v="1"/>
  </r>
  <r>
    <s v="WRIGHT"/>
    <s v="Troy"/>
    <x v="133"/>
    <x v="0"/>
    <s v="COMP SIGHT"/>
    <s v="M"/>
    <d v="2016-06-19T00:00:00"/>
    <n v="165"/>
    <x v="0"/>
    <x v="151"/>
    <n v="80.58620689655173"/>
    <x v="6"/>
    <x v="1"/>
  </r>
  <r>
    <s v="WRIGHT"/>
    <s v="Troy"/>
    <x v="133"/>
    <x v="0"/>
    <s v="COMP SIGHT"/>
    <s v="M"/>
    <d v="2016-04-17T00:00:00"/>
    <n v="163"/>
    <x v="0"/>
    <x v="151"/>
    <n v="80.58620689655173"/>
    <x v="7"/>
    <x v="1"/>
  </r>
  <r>
    <s v="WRIGHT"/>
    <s v="Troy"/>
    <x v="133"/>
    <x v="0"/>
    <s v="COMP SIGHT"/>
    <s v="M"/>
    <d v="2016-10-02T00:00:00"/>
    <n v="156"/>
    <x v="0"/>
    <x v="151"/>
    <n v="80.58620689655173"/>
    <x v="8"/>
    <x v="1"/>
  </r>
  <r>
    <s v="WRIGHT"/>
    <s v="Troy"/>
    <x v="133"/>
    <x v="0"/>
    <s v="COMP SIGHT"/>
    <s v="M"/>
    <d v="2016-08-28T00:00:00"/>
    <n v="148"/>
    <x v="0"/>
    <x v="151"/>
    <n v="80.58620689655173"/>
    <x v="9"/>
    <x v="1"/>
  </r>
  <r>
    <s v="WRIGHT"/>
    <s v="Troy"/>
    <x v="133"/>
    <x v="0"/>
    <s v="COMP SIGHT"/>
    <s v="M"/>
    <d v="2016-05-29T00:00:00"/>
    <n v="147"/>
    <x v="0"/>
    <x v="151"/>
    <n v="80.58620689655173"/>
    <x v="10"/>
    <x v="1"/>
  </r>
  <r>
    <s v="WRIGHT"/>
    <s v="Troy"/>
    <x v="133"/>
    <x v="0"/>
    <s v="COMP SIGHT"/>
    <s v="M"/>
    <d v="2016-02-07T00:00:00"/>
    <n v="146"/>
    <x v="0"/>
    <x v="151"/>
    <n v="80.58620689655173"/>
    <x v="11"/>
    <x v="1"/>
  </r>
  <r>
    <s v="WRIGHT"/>
    <s v="Troy"/>
    <x v="133"/>
    <x v="0"/>
    <s v="COMP SIGHT"/>
    <s v="M"/>
    <d v="2016-03-20T00:00:00"/>
    <n v="130"/>
    <x v="0"/>
    <x v="151"/>
    <n v="80.58620689655173"/>
    <x v="12"/>
    <x v="1"/>
  </r>
  <r>
    <s v="WRIGHT"/>
    <s v="Troy"/>
    <x v="133"/>
    <x v="0"/>
    <s v="COMP SIGHT"/>
    <s v="M"/>
    <d v="2016-09-18T00:00:00"/>
    <n v="128"/>
    <x v="0"/>
    <x v="151"/>
    <n v="80.58620689655173"/>
    <x v="13"/>
    <x v="1"/>
  </r>
  <r>
    <s v="WRIGHT"/>
    <s v="Troy"/>
    <x v="133"/>
    <x v="0"/>
    <s v="COMP SIGHT"/>
    <s v="M"/>
    <d v="2016-02-14T00:00:00"/>
    <n v="121"/>
    <x v="0"/>
    <x v="151"/>
    <n v="80.58620689655173"/>
    <x v="14"/>
    <x v="1"/>
  </r>
  <r>
    <s v="WRIGHT"/>
    <s v="Troy"/>
    <x v="133"/>
    <x v="0"/>
    <s v="COMP SIGHT"/>
    <s v="M"/>
    <d v="2016-01-17T00:00:00"/>
    <m/>
    <x v="4"/>
    <x v="88"/>
    <n v="0"/>
    <x v="22"/>
    <x v="1"/>
  </r>
  <r>
    <s v="WRIGHT"/>
    <s v="Troy"/>
    <x v="133"/>
    <x v="0"/>
    <s v="COMP SIGHT"/>
    <s v="M"/>
    <d v="2016-01-31T00:00:00"/>
    <m/>
    <x v="4"/>
    <x v="88"/>
    <n v="0"/>
    <x v="22"/>
    <x v="1"/>
  </r>
  <r>
    <s v="WRIGHT"/>
    <s v="Troy"/>
    <x v="133"/>
    <x v="0"/>
    <s v="COMP SIGHT"/>
    <s v="M"/>
    <d v="2016-02-21T00:00:00"/>
    <m/>
    <x v="4"/>
    <x v="88"/>
    <n v="0"/>
    <x v="22"/>
    <x v="1"/>
  </r>
  <r>
    <s v="WRIGHT"/>
    <s v="Troy"/>
    <x v="133"/>
    <x v="0"/>
    <s v="COMP SIGHT"/>
    <s v="M"/>
    <d v="2016-02-28T00:00:00"/>
    <m/>
    <x v="4"/>
    <x v="88"/>
    <n v="0"/>
    <x v="22"/>
    <x v="1"/>
  </r>
  <r>
    <s v="WRIGHT"/>
    <s v="Troy"/>
    <x v="133"/>
    <x v="0"/>
    <s v="COMP SIGHT"/>
    <s v="M"/>
    <d v="2016-04-03T00:00:00"/>
    <m/>
    <x v="4"/>
    <x v="88"/>
    <n v="0"/>
    <x v="22"/>
    <x v="1"/>
  </r>
  <r>
    <s v="WRIGHT"/>
    <s v="Troy"/>
    <x v="133"/>
    <x v="0"/>
    <s v="COMP SIGHT"/>
    <s v="M"/>
    <d v="2016-05-15T00:00:00"/>
    <m/>
    <x v="4"/>
    <x v="88"/>
    <n v="0"/>
    <x v="22"/>
    <x v="1"/>
  </r>
  <r>
    <s v="WRIGHT"/>
    <s v="Troy"/>
    <x v="133"/>
    <x v="0"/>
    <s v="COMP SIGHT"/>
    <s v="M"/>
    <d v="2016-06-05T00:00:00"/>
    <m/>
    <x v="4"/>
    <x v="88"/>
    <n v="0"/>
    <x v="22"/>
    <x v="1"/>
  </r>
  <r>
    <s v="WRIGHT"/>
    <s v="Troy"/>
    <x v="133"/>
    <x v="0"/>
    <s v="COMP SIGHT"/>
    <s v="M"/>
    <d v="2016-07-03T00:00:00"/>
    <m/>
    <x v="4"/>
    <x v="88"/>
    <n v="0"/>
    <x v="22"/>
    <x v="1"/>
  </r>
  <r>
    <s v="WRIGHT"/>
    <s v="Troy"/>
    <x v="133"/>
    <x v="0"/>
    <s v="COMP SIGHT"/>
    <s v="M"/>
    <d v="2016-07-10T00:00:00"/>
    <m/>
    <x v="4"/>
    <x v="88"/>
    <n v="0"/>
    <x v="22"/>
    <x v="1"/>
  </r>
  <r>
    <s v="WRIGHT"/>
    <s v="Troy"/>
    <x v="133"/>
    <x v="0"/>
    <s v="COMP SIGHT"/>
    <s v="M"/>
    <d v="2016-08-14T00:00:00"/>
    <m/>
    <x v="4"/>
    <x v="88"/>
    <n v="0"/>
    <x v="22"/>
    <x v="1"/>
  </r>
  <r>
    <s v="WRIGHT"/>
    <s v="Troy"/>
    <x v="133"/>
    <x v="0"/>
    <s v="COMP SIGHT"/>
    <s v="M"/>
    <d v="2016-10-09T00:00:00"/>
    <m/>
    <x v="4"/>
    <x v="88"/>
    <n v="0"/>
    <x v="22"/>
    <x v="1"/>
  </r>
  <r>
    <s v="WRIGHT"/>
    <s v="Troy"/>
    <x v="133"/>
    <x v="0"/>
    <s v="COMP SIGHT"/>
    <s v="M"/>
    <d v="2016-10-16T00:00:00"/>
    <m/>
    <x v="4"/>
    <x v="88"/>
    <n v="0"/>
    <x v="22"/>
    <x v="1"/>
  </r>
  <r>
    <s v="WRIGHT"/>
    <s v="Troy"/>
    <x v="133"/>
    <x v="0"/>
    <s v="COMP SIGHT"/>
    <s v="M"/>
    <d v="2016-10-23T00:00:00"/>
    <m/>
    <x v="4"/>
    <x v="88"/>
    <n v="0"/>
    <x v="22"/>
    <x v="1"/>
  </r>
  <r>
    <s v="WRIGHT"/>
    <s v="Troy"/>
    <x v="133"/>
    <x v="0"/>
    <s v="COMP SIGHT"/>
    <s v="M"/>
    <d v="2016-10-30T00:00:00"/>
    <m/>
    <x v="4"/>
    <x v="88"/>
    <n v="0"/>
    <x v="22"/>
    <x v="1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  <r>
    <m/>
    <m/>
    <x v="134"/>
    <x v="4"/>
    <m/>
    <m/>
    <m/>
    <m/>
    <x v="4"/>
    <x v="152"/>
    <m/>
    <x v="29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48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compact="0" compactData="0" multipleFieldFilters="0">
  <location ref="H6:M41" firstHeaderRow="0" firstDataRow="1" firstDataCol="3" rowPageCount="1" colPageCount="1"/>
  <pivotFields count="1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6"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m="1" x="13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2"/>
        <item x="133"/>
        <item x="134"/>
        <item x="5"/>
        <item x="41"/>
        <item x="93"/>
        <item x="128"/>
        <item x="82"/>
        <item x="110"/>
        <item x="1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6">
        <item x="1"/>
        <item h="1" x="3"/>
        <item h="1" x="0"/>
        <item h="1" x="5"/>
        <item h="1" x="2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>
      <items count="7">
        <item x="3"/>
        <item x="5"/>
        <item x="0"/>
        <item x="2"/>
        <item x="1"/>
        <item h="1"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41">
        <item x="152"/>
        <item x="138"/>
        <item x="17"/>
        <item x="131"/>
        <item x="91"/>
        <item m="1" x="169"/>
        <item m="1" x="211"/>
        <item x="107"/>
        <item m="1" x="207"/>
        <item m="1" x="190"/>
        <item m="1" x="187"/>
        <item x="12"/>
        <item x="117"/>
        <item x="84"/>
        <item m="1" x="157"/>
        <item m="1" x="196"/>
        <item m="1" x="171"/>
        <item x="70"/>
        <item m="1" x="182"/>
        <item m="1" x="162"/>
        <item m="1" x="236"/>
        <item m="1" x="229"/>
        <item m="1" x="189"/>
        <item m="1" x="198"/>
        <item x="69"/>
        <item x="86"/>
        <item m="1" x="161"/>
        <item m="1" x="175"/>
        <item x="43"/>
        <item x="151"/>
        <item x="2"/>
        <item x="109"/>
        <item m="1" x="192"/>
        <item x="76"/>
        <item m="1" x="163"/>
        <item m="1" x="240"/>
        <item m="1" x="201"/>
        <item m="1" x="176"/>
        <item x="110"/>
        <item x="85"/>
        <item m="1" x="184"/>
        <item m="1" x="160"/>
        <item x="96"/>
        <item x="146"/>
        <item m="1" x="194"/>
        <item m="1" x="170"/>
        <item m="1" x="223"/>
        <item x="137"/>
        <item m="1" x="195"/>
        <item m="1" x="219"/>
        <item x="16"/>
        <item m="1" x="167"/>
        <item m="1" x="183"/>
        <item x="94"/>
        <item m="1" x="213"/>
        <item m="1" x="191"/>
        <item x="115"/>
        <item x="136"/>
        <item x="67"/>
        <item m="1" x="239"/>
        <item m="1" x="181"/>
        <item m="1" x="215"/>
        <item m="1" x="199"/>
        <item m="1" x="214"/>
        <item m="1" x="235"/>
        <item m="1" x="205"/>
        <item x="148"/>
        <item m="1" x="226"/>
        <item x="61"/>
        <item m="1" x="168"/>
        <item x="106"/>
        <item m="1" x="212"/>
        <item x="35"/>
        <item m="1" x="231"/>
        <item m="1" x="174"/>
        <item x="44"/>
        <item x="87"/>
        <item m="1" x="203"/>
        <item m="1" x="159"/>
        <item m="1" x="180"/>
        <item m="1" x="156"/>
        <item m="1" x="186"/>
        <item x="82"/>
        <item m="1" x="220"/>
        <item x="68"/>
        <item x="139"/>
        <item x="79"/>
        <item x="52"/>
        <item x="123"/>
        <item m="1" x="206"/>
        <item m="1" x="216"/>
        <item m="1" x="228"/>
        <item m="1" x="188"/>
        <item m="1" x="202"/>
        <item x="100"/>
        <item m="1" x="233"/>
        <item x="0"/>
        <item m="1" x="173"/>
        <item m="1" x="204"/>
        <item m="1" x="218"/>
        <item x="45"/>
        <item x="145"/>
        <item m="1" x="172"/>
        <item x="140"/>
        <item m="1" x="234"/>
        <item x="141"/>
        <item x="30"/>
        <item x="50"/>
        <item m="1" x="166"/>
        <item x="15"/>
        <item m="1" x="197"/>
        <item x="47"/>
        <item m="1" x="193"/>
        <item m="1" x="165"/>
        <item x="90"/>
        <item x="130"/>
        <item x="54"/>
        <item x="5"/>
        <item m="1" x="225"/>
        <item m="1" x="155"/>
        <item x="14"/>
        <item x="126"/>
        <item m="1" x="178"/>
        <item m="1" x="221"/>
        <item x="33"/>
        <item x="29"/>
        <item x="8"/>
        <item x="103"/>
        <item x="26"/>
        <item m="1" x="238"/>
        <item x="142"/>
        <item x="49"/>
        <item m="1" x="227"/>
        <item x="28"/>
        <item m="1" x="217"/>
        <item m="1" x="210"/>
        <item x="125"/>
        <item m="1" x="177"/>
        <item m="1" x="185"/>
        <item x="89"/>
        <item x="149"/>
        <item m="1" x="158"/>
        <item x="134"/>
        <item x="57"/>
        <item x="147"/>
        <item m="1" x="224"/>
        <item x="132"/>
        <item x="128"/>
        <item x="20"/>
        <item m="1" x="208"/>
        <item x="71"/>
        <item x="39"/>
        <item x="97"/>
        <item x="18"/>
        <item x="135"/>
        <item x="6"/>
        <item m="1" x="209"/>
        <item x="78"/>
        <item m="1" x="179"/>
        <item x="92"/>
        <item x="112"/>
        <item x="104"/>
        <item x="58"/>
        <item x="83"/>
        <item x="48"/>
        <item x="105"/>
        <item x="102"/>
        <item m="1" x="230"/>
        <item x="13"/>
        <item x="60"/>
        <item x="9"/>
        <item x="93"/>
        <item m="1" x="164"/>
        <item x="21"/>
        <item x="59"/>
        <item x="119"/>
        <item x="108"/>
        <item x="42"/>
        <item x="127"/>
        <item x="27"/>
        <item x="75"/>
        <item x="25"/>
        <item x="62"/>
        <item x="31"/>
        <item m="1" x="200"/>
        <item x="144"/>
        <item x="95"/>
        <item x="129"/>
        <item x="55"/>
        <item x="113"/>
        <item x="41"/>
        <item x="121"/>
        <item m="1" x="237"/>
        <item x="19"/>
        <item x="80"/>
        <item m="1" x="232"/>
        <item x="32"/>
        <item x="36"/>
        <item x="22"/>
        <item x="81"/>
        <item m="1" x="153"/>
        <item x="133"/>
        <item x="7"/>
        <item x="150"/>
        <item x="66"/>
        <item x="3"/>
        <item x="116"/>
        <item x="74"/>
        <item x="24"/>
        <item x="114"/>
        <item x="65"/>
        <item x="99"/>
        <item x="56"/>
        <item x="1"/>
        <item x="98"/>
        <item x="4"/>
        <item x="64"/>
        <item x="111"/>
        <item m="1" x="154"/>
        <item x="72"/>
        <item x="40"/>
        <item x="51"/>
        <item x="34"/>
        <item x="11"/>
        <item m="1" x="222"/>
        <item x="101"/>
        <item x="23"/>
        <item x="77"/>
        <item x="53"/>
        <item x="122"/>
        <item x="46"/>
        <item x="120"/>
        <item x="63"/>
        <item x="124"/>
        <item x="143"/>
        <item x="10"/>
        <item x="37"/>
        <item x="73"/>
        <item x="118"/>
        <item x="38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8"/>
    <field x="9"/>
    <field x="2"/>
  </rowFields>
  <rowItems count="35">
    <i>
      <x/>
      <x v="127"/>
      <x v="85"/>
    </i>
    <i r="1">
      <x v="139"/>
      <x v="77"/>
    </i>
    <i r="1">
      <x v="212"/>
      <x v="46"/>
    </i>
    <i r="1">
      <x v="220"/>
      <x v="36"/>
    </i>
    <i t="default">
      <x/>
    </i>
    <i t="blank">
      <x/>
    </i>
    <i>
      <x v="2"/>
      <x v="25"/>
      <x v="75"/>
    </i>
    <i r="1">
      <x v="31"/>
      <x v="89"/>
    </i>
    <i r="1">
      <x v="38"/>
      <x v="90"/>
    </i>
    <i r="1">
      <x v="47"/>
      <x v="112"/>
    </i>
    <i r="1">
      <x v="75"/>
      <x v="38"/>
    </i>
    <i r="1">
      <x v="107"/>
      <x v="42"/>
    </i>
    <i r="1">
      <x v="109"/>
      <x v="11"/>
    </i>
    <i r="1">
      <x v="114"/>
      <x v="77"/>
    </i>
    <i r="1">
      <x v="130"/>
      <x v="118"/>
    </i>
    <i r="1">
      <x v="143"/>
      <x v="47"/>
    </i>
    <i r="1">
      <x v="161"/>
      <x v="85"/>
    </i>
    <i r="1">
      <x v="168"/>
      <x v="9"/>
    </i>
    <i r="1">
      <x v="190"/>
      <x v="36"/>
    </i>
    <i r="1">
      <x v="193"/>
      <x v="17"/>
    </i>
    <i r="1">
      <x v="194"/>
      <x v="70"/>
    </i>
    <i r="1">
      <x v="233"/>
      <x v="99"/>
    </i>
    <i t="default">
      <x v="2"/>
    </i>
    <i t="blank">
      <x v="2"/>
    </i>
    <i>
      <x v="4"/>
      <x v="120"/>
      <x v="10"/>
    </i>
    <i r="1">
      <x v="136"/>
      <x v="99"/>
    </i>
    <i r="1">
      <x v="162"/>
      <x v="47"/>
    </i>
    <i r="1">
      <x v="165"/>
      <x v="85"/>
    </i>
    <i r="1">
      <x v="177"/>
      <x v="36"/>
    </i>
    <i r="1">
      <x v="183"/>
      <x v="59"/>
    </i>
    <i r="1">
      <x v="208"/>
      <x v="21"/>
    </i>
    <i r="1">
      <x v="219"/>
      <x v="61"/>
    </i>
    <i r="1">
      <x v="223"/>
      <x v="7"/>
    </i>
    <i t="default">
      <x v="4"/>
    </i>
    <i t="blank">
      <x v="4"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ANNUAL _x000a_SCORE" fld="7" baseField="9" baseItem="0" numFmtId="41"/>
    <dataField name=" ANNUAL AVERAGE" fld="10" subtotal="max" baseField="2" baseItem="51" numFmtId="41"/>
    <dataField name="PERSONAL AVERAGE" fld="7" subtotal="average" baseField="9" baseItem="0" numFmtId="41"/>
  </dataFields>
  <formats count="19">
    <format dxfId="88">
      <pivotArea dataOnly="0" outline="0" fieldPosition="0">
        <references count="1">
          <reference field="8" count="0" defaultSubtotal="1"/>
        </references>
      </pivotArea>
    </format>
    <format dxfId="87">
      <pivotArea dataOnly="0" outline="0" fieldPosition="0">
        <references count="1">
          <reference field="8" count="0" defaultSubtotal="1"/>
        </references>
      </pivotArea>
    </format>
    <format dxfId="86">
      <pivotArea outline="0" fieldPosition="0">
        <references count="1">
          <reference field="4294967294" count="1">
            <x v="1"/>
          </reference>
        </references>
      </pivotArea>
    </format>
    <format dxfId="85">
      <pivotArea field="8" type="button" dataOnly="0" labelOnly="1" outline="0" axis="axisRow" fieldPosition="0"/>
    </format>
    <format dxfId="84">
      <pivotArea field="9" type="button" dataOnly="0" labelOnly="1" outline="0" axis="axisRow" fieldPosition="1"/>
    </format>
    <format dxfId="83">
      <pivotArea field="2" type="button" dataOnly="0" labelOnly="1" outline="0" axis="axisRow" fieldPosition="2"/>
    </format>
    <format dxfId="82">
      <pivotArea field="8" type="button" dataOnly="0" labelOnly="1" outline="0" axis="axisRow" fieldPosition="0"/>
    </format>
    <format dxfId="81">
      <pivotArea field="9" type="button" dataOnly="0" labelOnly="1" outline="0" axis="axisRow" fieldPosition="1"/>
    </format>
    <format dxfId="80">
      <pivotArea field="2" type="button" dataOnly="0" labelOnly="1" outline="0" axis="axisRow" fieldPosition="2"/>
    </format>
    <format dxfId="7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8">
      <pivotArea field="8" type="button" dataOnly="0" labelOnly="1" outline="0" axis="axisRow" fieldPosition="0"/>
    </format>
    <format dxfId="77">
      <pivotArea field="9" type="button" dataOnly="0" labelOnly="1" outline="0" axis="axisRow" fieldPosition="1"/>
    </format>
    <format dxfId="76">
      <pivotArea field="2" type="button" dataOnly="0" labelOnly="1" outline="0" axis="axisRow" fieldPosition="2"/>
    </format>
    <format dxfId="7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4">
      <pivotArea field="8" type="button" dataOnly="0" labelOnly="1" outline="0" axis="axisRow" fieldPosition="0"/>
    </format>
    <format dxfId="73">
      <pivotArea field="9" type="button" dataOnly="0" labelOnly="1" outline="0" axis="axisRow" fieldPosition="1"/>
    </format>
    <format dxfId="72">
      <pivotArea field="2" type="button" dataOnly="0" labelOnly="1" outline="0" axis="axisRow" fieldPosition="2"/>
    </format>
    <format dxfId="7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0.xml><?xml version="1.0" encoding="utf-8"?>
<pivotTableDefinition xmlns="http://schemas.openxmlformats.org/spreadsheetml/2006/main" name="PivotTable6" cacheId="49" applyNumberFormats="0" applyBorderFormats="0" applyFontFormats="0" applyPatternFormats="0" applyAlignmentFormats="0" applyWidthHeightFormats="1" dataCaption="Values" grandTotalCaption="AVERAGE" updatedVersion="4" minRefreshableVersion="3" rowGrandTotals="0" itemPrintTitles="1" createdVersion="4" indent="0" compact="0" compactData="0" multipleFieldFilters="0">
  <location ref="M6:W18" firstHeaderRow="1" firstDataRow="2" firstDataCol="2" rowPageCount="2" colPageCount="1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5"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76"/>
        <item x="117"/>
        <item x="38"/>
        <item x="39"/>
        <item x="40"/>
        <item x="42"/>
        <item x="91"/>
        <item x="9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2"/>
        <item x="113"/>
        <item x="114"/>
        <item x="115"/>
        <item x="116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2"/>
        <item x="133"/>
        <item x="134"/>
        <item x="5"/>
        <item x="41"/>
        <item x="93"/>
        <item x="128"/>
        <item x="82"/>
        <item x="110"/>
        <item x="1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6">
        <item x="1"/>
        <item h="1" x="3"/>
        <item h="1" x="0"/>
        <item h="1" x="5"/>
        <item h="1" x="2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 defaultSubtotal="0">
      <items count="6">
        <item x="3"/>
        <item x="5"/>
        <item x="0"/>
        <item x="2"/>
        <item x="1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items count="153">
        <item x="152"/>
        <item x="138"/>
        <item x="17"/>
        <item x="131"/>
        <item x="91"/>
        <item x="107"/>
        <item x="12"/>
        <item x="117"/>
        <item x="84"/>
        <item x="70"/>
        <item x="69"/>
        <item x="86"/>
        <item x="43"/>
        <item x="151"/>
        <item x="2"/>
        <item x="109"/>
        <item x="76"/>
        <item x="110"/>
        <item x="85"/>
        <item x="96"/>
        <item x="146"/>
        <item x="137"/>
        <item x="16"/>
        <item x="94"/>
        <item x="115"/>
        <item x="136"/>
        <item x="67"/>
        <item x="148"/>
        <item x="61"/>
        <item x="106"/>
        <item x="35"/>
        <item x="44"/>
        <item x="87"/>
        <item x="82"/>
        <item x="68"/>
        <item x="139"/>
        <item x="79"/>
        <item x="52"/>
        <item x="123"/>
        <item x="100"/>
        <item x="0"/>
        <item x="45"/>
        <item x="145"/>
        <item x="140"/>
        <item x="141"/>
        <item x="30"/>
        <item x="50"/>
        <item x="15"/>
        <item x="47"/>
        <item x="90"/>
        <item x="130"/>
        <item x="54"/>
        <item x="5"/>
        <item x="14"/>
        <item x="126"/>
        <item x="33"/>
        <item x="29"/>
        <item x="8"/>
        <item x="103"/>
        <item x="26"/>
        <item x="142"/>
        <item x="49"/>
        <item x="28"/>
        <item x="125"/>
        <item x="89"/>
        <item x="149"/>
        <item x="134"/>
        <item x="57"/>
        <item x="147"/>
        <item x="132"/>
        <item x="128"/>
        <item x="20"/>
        <item x="71"/>
        <item x="39"/>
        <item x="97"/>
        <item x="18"/>
        <item x="135"/>
        <item x="6"/>
        <item x="78"/>
        <item x="92"/>
        <item x="112"/>
        <item x="104"/>
        <item x="58"/>
        <item x="83"/>
        <item x="48"/>
        <item x="105"/>
        <item x="102"/>
        <item x="13"/>
        <item x="60"/>
        <item x="9"/>
        <item x="93"/>
        <item x="21"/>
        <item x="59"/>
        <item x="119"/>
        <item x="108"/>
        <item x="42"/>
        <item x="127"/>
        <item x="27"/>
        <item x="75"/>
        <item x="25"/>
        <item x="62"/>
        <item x="31"/>
        <item x="144"/>
        <item x="95"/>
        <item x="129"/>
        <item x="55"/>
        <item x="113"/>
        <item x="41"/>
        <item x="121"/>
        <item x="19"/>
        <item x="80"/>
        <item x="32"/>
        <item x="36"/>
        <item x="22"/>
        <item x="81"/>
        <item x="133"/>
        <item x="7"/>
        <item x="150"/>
        <item x="66"/>
        <item x="3"/>
        <item x="116"/>
        <item x="74"/>
        <item x="24"/>
        <item x="114"/>
        <item x="65"/>
        <item x="99"/>
        <item x="56"/>
        <item x="1"/>
        <item x="98"/>
        <item x="4"/>
        <item x="64"/>
        <item x="111"/>
        <item x="72"/>
        <item x="40"/>
        <item x="51"/>
        <item x="34"/>
        <item x="11"/>
        <item x="101"/>
        <item x="23"/>
        <item x="77"/>
        <item x="53"/>
        <item x="122"/>
        <item x="46"/>
        <item x="120"/>
        <item x="63"/>
        <item x="124"/>
        <item x="143"/>
        <item x="10"/>
        <item x="37"/>
        <item x="73"/>
        <item x="118"/>
        <item x="38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30">
        <item h="1" x="22"/>
        <item x="0"/>
        <item x="1"/>
        <item x="2"/>
        <item x="3"/>
        <item x="4"/>
        <item x="5"/>
        <item x="6"/>
        <item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3"/>
        <item h="1" x="24"/>
        <item h="1" x="25"/>
        <item h="1" x="26"/>
        <item h="1" x="27"/>
        <item h="1" x="28"/>
        <item h="1"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3">
        <item x="1"/>
        <item h="1" x="0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8"/>
    <field x="2"/>
  </rowFields>
  <rowItems count="11">
    <i>
      <x v="2"/>
      <x v="37"/>
    </i>
    <i r="1">
      <x v="38"/>
    </i>
    <i r="1">
      <x v="39"/>
    </i>
    <i r="1">
      <x v="43"/>
    </i>
    <i r="1">
      <x v="44"/>
    </i>
    <i r="1">
      <x v="45"/>
    </i>
    <i r="1">
      <x v="99"/>
    </i>
    <i t="blank">
      <x v="2"/>
    </i>
    <i>
      <x v="4"/>
      <x v="10"/>
    </i>
    <i r="1">
      <x v="99"/>
    </i>
    <i t="blank">
      <x v="4"/>
    </i>
  </rowItems>
  <colFields count="1">
    <field x="11"/>
  </colFields>
  <col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2">
    <pageField fld="3" hier="-1"/>
    <pageField fld="12" hier="-1"/>
  </pageFields>
  <dataFields count="1">
    <dataField name="Average of SCORE" fld="7" subtotal="average" baseField="2" baseItem="73"/>
  </dataFields>
  <formats count="18">
    <format dxfId="69">
      <pivotArea dataOnly="0" outline="0" fieldPosition="0">
        <references count="1">
          <reference field="8" count="0" defaultSubtotal="1"/>
        </references>
      </pivotArea>
    </format>
    <format dxfId="68">
      <pivotArea dataOnly="0" outline="0" fieldPosition="0">
        <references count="1">
          <reference field="8" count="0" defaultSubtotal="1"/>
        </references>
      </pivotArea>
    </format>
    <format dxfId="67">
      <pivotArea field="9" type="button" dataOnly="0" labelOnly="1" outline="0"/>
    </format>
    <format dxfId="66">
      <pivotArea field="9" type="button" dataOnly="0" labelOnly="1" outline="0"/>
    </format>
    <format dxfId="65">
      <pivotArea field="9" type="button" dataOnly="0" labelOnly="1" outline="0"/>
    </format>
    <format dxfId="64">
      <pivotArea field="9" type="button" dataOnly="0" labelOnly="1" outline="0"/>
    </format>
    <format dxfId="63">
      <pivotArea outline="0" collapsedLevelsAreSubtotals="1" fieldPosition="0">
        <references count="1">
          <reference field="8" count="1" selected="0" defaultSubtotal="1">
            <x v="2"/>
          </reference>
        </references>
      </pivotArea>
    </format>
    <format dxfId="62">
      <pivotArea field="8" type="button" dataOnly="0" labelOnly="1" outline="0" axis="axisRow" fieldPosition="0"/>
    </format>
    <format dxfId="61">
      <pivotArea field="2" type="button" dataOnly="0" labelOnly="1" outline="0" axis="axisRow" fieldPosition="1"/>
    </format>
    <format dxfId="60">
      <pivotArea dataOnly="0" labelOnly="1" outline="0" fieldPosition="0">
        <references count="1">
          <reference field="11" count="0"/>
        </references>
      </pivotArea>
    </format>
    <format dxfId="59">
      <pivotArea field="8" type="button" dataOnly="0" labelOnly="1" outline="0" axis="axisRow" fieldPosition="0"/>
    </format>
    <format dxfId="58">
      <pivotArea field="2" type="button" dataOnly="0" labelOnly="1" outline="0" axis="axisRow" fieldPosition="1"/>
    </format>
    <format dxfId="57">
      <pivotArea dataOnly="0" labelOnly="1" outline="0" fieldPosition="0">
        <references count="1">
          <reference field="11" count="0"/>
        </references>
      </pivotArea>
    </format>
    <format dxfId="56">
      <pivotArea grandCol="1" outline="0" collapsedLevelsAreSubtotals="1" fieldPosition="0"/>
    </format>
    <format dxfId="55">
      <pivotArea dataOnly="0" labelOnly="1" grandCol="1" outline="0" fieldPosition="0"/>
    </format>
    <format dxfId="54">
      <pivotArea dataOnly="0" labelOnly="1" grandCol="1" outline="0" fieldPosition="0"/>
    </format>
    <format dxfId="53">
      <pivotArea outline="0" collapsedLevelsAreSubtotals="1" fieldPosition="0">
        <references count="2">
          <reference field="2" count="1" selected="0">
            <x v="99"/>
          </reference>
          <reference field="8" count="1" selected="0">
            <x v="2"/>
          </reference>
        </references>
      </pivotArea>
    </format>
    <format dxfId="52">
      <pivotArea dataOnly="0" labelOnly="1" outline="0" fieldPosition="0">
        <references count="2">
          <reference field="2" count="1">
            <x v="99"/>
          </reference>
          <reference field="8" count="1" selected="0"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le1" cacheId="48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compact="0" compactData="0" multipleFieldFilters="0">
  <location ref="O6:T27" firstHeaderRow="0" firstDataRow="1" firstDataCol="3" rowPageCount="1" colPageCount="1"/>
  <pivotFields count="1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6"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m="1" x="13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2"/>
        <item x="133"/>
        <item x="134"/>
        <item x="5"/>
        <item x="41"/>
        <item x="93"/>
        <item x="128"/>
        <item x="82"/>
        <item x="110"/>
        <item x="1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6">
        <item h="1" x="1"/>
        <item x="3"/>
        <item h="1" x="0"/>
        <item h="1" x="5"/>
        <item h="1" x="2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>
      <items count="7">
        <item x="3"/>
        <item x="5"/>
        <item x="0"/>
        <item x="2"/>
        <item x="1"/>
        <item h="1"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41">
        <item x="152"/>
        <item x="138"/>
        <item x="17"/>
        <item x="131"/>
        <item x="91"/>
        <item m="1" x="169"/>
        <item m="1" x="211"/>
        <item x="107"/>
        <item m="1" x="207"/>
        <item m="1" x="190"/>
        <item m="1" x="187"/>
        <item x="12"/>
        <item x="117"/>
        <item x="84"/>
        <item m="1" x="157"/>
        <item m="1" x="196"/>
        <item m="1" x="171"/>
        <item x="70"/>
        <item m="1" x="182"/>
        <item m="1" x="162"/>
        <item m="1" x="236"/>
        <item m="1" x="229"/>
        <item m="1" x="189"/>
        <item m="1" x="198"/>
        <item x="69"/>
        <item x="86"/>
        <item m="1" x="161"/>
        <item m="1" x="175"/>
        <item x="43"/>
        <item x="151"/>
        <item x="2"/>
        <item x="109"/>
        <item m="1" x="192"/>
        <item x="76"/>
        <item m="1" x="163"/>
        <item m="1" x="240"/>
        <item m="1" x="201"/>
        <item m="1" x="176"/>
        <item x="110"/>
        <item x="85"/>
        <item m="1" x="184"/>
        <item m="1" x="160"/>
        <item x="96"/>
        <item x="146"/>
        <item m="1" x="194"/>
        <item m="1" x="170"/>
        <item m="1" x="223"/>
        <item x="137"/>
        <item m="1" x="195"/>
        <item m="1" x="219"/>
        <item x="16"/>
        <item m="1" x="167"/>
        <item m="1" x="183"/>
        <item x="94"/>
        <item m="1" x="213"/>
        <item m="1" x="191"/>
        <item x="115"/>
        <item x="136"/>
        <item x="67"/>
        <item m="1" x="239"/>
        <item m="1" x="181"/>
        <item m="1" x="215"/>
        <item m="1" x="199"/>
        <item m="1" x="214"/>
        <item m="1" x="235"/>
        <item m="1" x="205"/>
        <item x="148"/>
        <item m="1" x="226"/>
        <item x="61"/>
        <item m="1" x="168"/>
        <item x="106"/>
        <item m="1" x="212"/>
        <item x="35"/>
        <item m="1" x="231"/>
        <item m="1" x="174"/>
        <item x="44"/>
        <item x="87"/>
        <item m="1" x="203"/>
        <item m="1" x="159"/>
        <item m="1" x="180"/>
        <item m="1" x="156"/>
        <item m="1" x="186"/>
        <item x="82"/>
        <item m="1" x="220"/>
        <item x="68"/>
        <item x="139"/>
        <item x="79"/>
        <item x="52"/>
        <item x="123"/>
        <item m="1" x="206"/>
        <item m="1" x="216"/>
        <item m="1" x="228"/>
        <item m="1" x="188"/>
        <item m="1" x="202"/>
        <item x="100"/>
        <item m="1" x="233"/>
        <item x="0"/>
        <item m="1" x="173"/>
        <item m="1" x="204"/>
        <item m="1" x="218"/>
        <item x="45"/>
        <item x="145"/>
        <item m="1" x="172"/>
        <item x="140"/>
        <item m="1" x="234"/>
        <item x="141"/>
        <item x="30"/>
        <item x="50"/>
        <item m="1" x="166"/>
        <item x="15"/>
        <item m="1" x="197"/>
        <item x="47"/>
        <item m="1" x="193"/>
        <item m="1" x="165"/>
        <item x="90"/>
        <item x="130"/>
        <item x="54"/>
        <item x="5"/>
        <item m="1" x="225"/>
        <item m="1" x="155"/>
        <item x="14"/>
        <item x="126"/>
        <item m="1" x="178"/>
        <item m="1" x="221"/>
        <item x="33"/>
        <item x="29"/>
        <item x="8"/>
        <item x="103"/>
        <item x="26"/>
        <item m="1" x="238"/>
        <item x="142"/>
        <item x="49"/>
        <item m="1" x="227"/>
        <item x="28"/>
        <item m="1" x="217"/>
        <item m="1" x="210"/>
        <item x="125"/>
        <item m="1" x="177"/>
        <item m="1" x="185"/>
        <item x="89"/>
        <item x="149"/>
        <item m="1" x="158"/>
        <item x="134"/>
        <item x="57"/>
        <item x="147"/>
        <item m="1" x="224"/>
        <item x="132"/>
        <item x="128"/>
        <item x="20"/>
        <item m="1" x="208"/>
        <item x="71"/>
        <item x="39"/>
        <item x="97"/>
        <item x="18"/>
        <item x="135"/>
        <item x="6"/>
        <item m="1" x="209"/>
        <item x="78"/>
        <item m="1" x="179"/>
        <item x="92"/>
        <item x="112"/>
        <item x="104"/>
        <item x="58"/>
        <item x="83"/>
        <item x="48"/>
        <item x="105"/>
        <item x="102"/>
        <item m="1" x="230"/>
        <item x="13"/>
        <item x="60"/>
        <item x="9"/>
        <item x="93"/>
        <item m="1" x="164"/>
        <item x="21"/>
        <item x="59"/>
        <item x="119"/>
        <item x="108"/>
        <item x="42"/>
        <item x="127"/>
        <item x="27"/>
        <item x="75"/>
        <item x="25"/>
        <item x="62"/>
        <item x="31"/>
        <item m="1" x="200"/>
        <item x="144"/>
        <item x="95"/>
        <item x="129"/>
        <item x="55"/>
        <item x="113"/>
        <item x="41"/>
        <item x="121"/>
        <item m="1" x="237"/>
        <item x="19"/>
        <item x="80"/>
        <item m="1" x="232"/>
        <item x="32"/>
        <item x="36"/>
        <item x="22"/>
        <item x="81"/>
        <item m="1" x="153"/>
        <item x="133"/>
        <item x="7"/>
        <item x="150"/>
        <item x="66"/>
        <item x="3"/>
        <item x="116"/>
        <item x="74"/>
        <item x="24"/>
        <item x="114"/>
        <item x="65"/>
        <item x="99"/>
        <item x="56"/>
        <item x="1"/>
        <item x="98"/>
        <item x="4"/>
        <item x="64"/>
        <item x="111"/>
        <item m="1" x="154"/>
        <item x="72"/>
        <item x="40"/>
        <item x="51"/>
        <item x="34"/>
        <item x="11"/>
        <item m="1" x="222"/>
        <item x="101"/>
        <item x="23"/>
        <item x="77"/>
        <item x="53"/>
        <item x="122"/>
        <item x="46"/>
        <item x="120"/>
        <item x="63"/>
        <item x="124"/>
        <item x="143"/>
        <item x="10"/>
        <item x="37"/>
        <item x="73"/>
        <item x="118"/>
        <item x="38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8"/>
    <field x="9"/>
    <field x="2"/>
  </rowFields>
  <rowItems count="21">
    <i>
      <x/>
      <x v="160"/>
      <x v="91"/>
    </i>
    <i r="1">
      <x v="221"/>
      <x v="134"/>
    </i>
    <i r="1">
      <x v="232"/>
      <x v="49"/>
    </i>
    <i t="default">
      <x/>
    </i>
    <i t="blank">
      <x/>
    </i>
    <i>
      <x v="2"/>
      <x v="17"/>
      <x v="57"/>
    </i>
    <i r="1">
      <x v="50"/>
      <x v="13"/>
    </i>
    <i r="1">
      <x v="57"/>
      <x v="111"/>
    </i>
    <i r="1">
      <x v="116"/>
      <x v="44"/>
    </i>
    <i r="1">
      <x v="124"/>
      <x v="30"/>
    </i>
    <i r="1">
      <x v="140"/>
      <x v="125"/>
    </i>
    <i r="1">
      <x v="216"/>
      <x v="49"/>
    </i>
    <i t="default">
      <x v="2"/>
    </i>
    <i t="blank">
      <x v="2"/>
    </i>
    <i>
      <x v="4"/>
      <x v="148"/>
      <x v="18"/>
    </i>
    <i r="1">
      <x v="180"/>
      <x v="65"/>
    </i>
    <i r="1">
      <x v="189"/>
      <x v="91"/>
    </i>
    <i r="1">
      <x v="209"/>
      <x v="92"/>
    </i>
    <i r="1">
      <x v="235"/>
      <x v="58"/>
    </i>
    <i t="default">
      <x v="4"/>
    </i>
    <i t="blank">
      <x v="4"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ANNUAL _x000a_SCORE" fld="7" baseField="9" baseItem="0" numFmtId="41"/>
    <dataField name=" ANNUAL AVERAGE" fld="10" subtotal="max" baseField="2" baseItem="51" numFmtId="41"/>
    <dataField name="PERSONAL AVERAGE" fld="7" subtotal="average" baseField="9" baseItem="0" numFmtId="41"/>
  </dataFields>
  <formats count="19">
    <format dxfId="107">
      <pivotArea dataOnly="0" outline="0" fieldPosition="0">
        <references count="1">
          <reference field="8" count="0" defaultSubtotal="1"/>
        </references>
      </pivotArea>
    </format>
    <format dxfId="106">
      <pivotArea dataOnly="0" outline="0" fieldPosition="0">
        <references count="1">
          <reference field="8" count="0" defaultSubtotal="1"/>
        </references>
      </pivotArea>
    </format>
    <format dxfId="105">
      <pivotArea outline="0" fieldPosition="0">
        <references count="1">
          <reference field="4294967294" count="1">
            <x v="1"/>
          </reference>
        </references>
      </pivotArea>
    </format>
    <format dxfId="104">
      <pivotArea field="8" type="button" dataOnly="0" labelOnly="1" outline="0" axis="axisRow" fieldPosition="0"/>
    </format>
    <format dxfId="103">
      <pivotArea field="9" type="button" dataOnly="0" labelOnly="1" outline="0" axis="axisRow" fieldPosition="1"/>
    </format>
    <format dxfId="102">
      <pivotArea field="2" type="button" dataOnly="0" labelOnly="1" outline="0" axis="axisRow" fieldPosition="2"/>
    </format>
    <format dxfId="101">
      <pivotArea field="8" type="button" dataOnly="0" labelOnly="1" outline="0" axis="axisRow" fieldPosition="0"/>
    </format>
    <format dxfId="100">
      <pivotArea field="9" type="button" dataOnly="0" labelOnly="1" outline="0" axis="axisRow" fieldPosition="1"/>
    </format>
    <format dxfId="99">
      <pivotArea field="2" type="button" dataOnly="0" labelOnly="1" outline="0" axis="axisRow" fieldPosition="2"/>
    </format>
    <format dxfId="9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7">
      <pivotArea field="8" type="button" dataOnly="0" labelOnly="1" outline="0" axis="axisRow" fieldPosition="0"/>
    </format>
    <format dxfId="96">
      <pivotArea field="9" type="button" dataOnly="0" labelOnly="1" outline="0" axis="axisRow" fieldPosition="1"/>
    </format>
    <format dxfId="95">
      <pivotArea field="2" type="button" dataOnly="0" labelOnly="1" outline="0" axis="axisRow" fieldPosition="2"/>
    </format>
    <format dxfId="9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3">
      <pivotArea field="8" type="button" dataOnly="0" labelOnly="1" outline="0" axis="axisRow" fieldPosition="0"/>
    </format>
    <format dxfId="92">
      <pivotArea field="9" type="button" dataOnly="0" labelOnly="1" outline="0" axis="axisRow" fieldPosition="1"/>
    </format>
    <format dxfId="91">
      <pivotArea field="2" type="button" dataOnly="0" labelOnly="1" outline="0" axis="axisRow" fieldPosition="2"/>
    </format>
    <format dxfId="9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PivotTable5" cacheId="48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compact="0" compactData="0" multipleFieldFilters="0">
  <location ref="V6:AA29" firstHeaderRow="0" firstDataRow="1" firstDataCol="3" rowPageCount="1" colPageCount="1"/>
  <pivotFields count="1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6"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m="1" x="13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2"/>
        <item x="133"/>
        <item x="134"/>
        <item x="5"/>
        <item x="41"/>
        <item x="93"/>
        <item x="128"/>
        <item x="82"/>
        <item x="110"/>
        <item x="1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6">
        <item h="1" x="1"/>
        <item h="1" x="3"/>
        <item x="0"/>
        <item h="1" x="5"/>
        <item h="1" x="2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>
      <items count="7">
        <item x="3"/>
        <item h="1" x="5"/>
        <item h="1" x="0"/>
        <item x="2"/>
        <item h="1" x="1"/>
        <item h="1"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41">
        <item x="152"/>
        <item x="138"/>
        <item x="17"/>
        <item x="131"/>
        <item x="91"/>
        <item m="1" x="169"/>
        <item m="1" x="211"/>
        <item x="107"/>
        <item m="1" x="207"/>
        <item m="1" x="190"/>
        <item m="1" x="187"/>
        <item x="12"/>
        <item x="117"/>
        <item x="84"/>
        <item m="1" x="157"/>
        <item m="1" x="196"/>
        <item m="1" x="171"/>
        <item x="70"/>
        <item m="1" x="182"/>
        <item m="1" x="162"/>
        <item m="1" x="236"/>
        <item m="1" x="229"/>
        <item m="1" x="189"/>
        <item m="1" x="198"/>
        <item x="69"/>
        <item x="86"/>
        <item m="1" x="161"/>
        <item m="1" x="175"/>
        <item x="43"/>
        <item x="151"/>
        <item x="2"/>
        <item x="109"/>
        <item m="1" x="192"/>
        <item x="76"/>
        <item m="1" x="163"/>
        <item m="1" x="240"/>
        <item m="1" x="201"/>
        <item m="1" x="176"/>
        <item x="110"/>
        <item x="85"/>
        <item m="1" x="184"/>
        <item m="1" x="160"/>
        <item x="96"/>
        <item x="146"/>
        <item m="1" x="194"/>
        <item m="1" x="170"/>
        <item m="1" x="223"/>
        <item x="137"/>
        <item m="1" x="195"/>
        <item m="1" x="219"/>
        <item x="16"/>
        <item m="1" x="167"/>
        <item m="1" x="183"/>
        <item x="94"/>
        <item m="1" x="213"/>
        <item m="1" x="191"/>
        <item x="115"/>
        <item x="136"/>
        <item x="67"/>
        <item m="1" x="239"/>
        <item m="1" x="181"/>
        <item m="1" x="215"/>
        <item m="1" x="199"/>
        <item m="1" x="214"/>
        <item m="1" x="235"/>
        <item m="1" x="205"/>
        <item x="148"/>
        <item m="1" x="226"/>
        <item x="61"/>
        <item m="1" x="168"/>
        <item x="106"/>
        <item m="1" x="212"/>
        <item x="35"/>
        <item m="1" x="231"/>
        <item m="1" x="174"/>
        <item x="44"/>
        <item x="87"/>
        <item m="1" x="203"/>
        <item m="1" x="159"/>
        <item m="1" x="180"/>
        <item m="1" x="156"/>
        <item m="1" x="186"/>
        <item x="82"/>
        <item m="1" x="220"/>
        <item x="68"/>
        <item x="139"/>
        <item x="79"/>
        <item x="52"/>
        <item x="123"/>
        <item m="1" x="206"/>
        <item m="1" x="216"/>
        <item m="1" x="228"/>
        <item m="1" x="188"/>
        <item m="1" x="202"/>
        <item x="100"/>
        <item m="1" x="233"/>
        <item x="0"/>
        <item m="1" x="173"/>
        <item m="1" x="204"/>
        <item m="1" x="218"/>
        <item x="45"/>
        <item x="145"/>
        <item m="1" x="172"/>
        <item x="140"/>
        <item m="1" x="234"/>
        <item x="141"/>
        <item x="30"/>
        <item x="50"/>
        <item m="1" x="166"/>
        <item x="15"/>
        <item m="1" x="197"/>
        <item x="47"/>
        <item m="1" x="193"/>
        <item m="1" x="165"/>
        <item x="90"/>
        <item x="130"/>
        <item x="54"/>
        <item x="5"/>
        <item m="1" x="225"/>
        <item m="1" x="155"/>
        <item x="14"/>
        <item x="126"/>
        <item m="1" x="178"/>
        <item m="1" x="221"/>
        <item x="33"/>
        <item x="29"/>
        <item x="8"/>
        <item x="103"/>
        <item x="26"/>
        <item m="1" x="238"/>
        <item x="142"/>
        <item x="49"/>
        <item m="1" x="227"/>
        <item x="28"/>
        <item m="1" x="217"/>
        <item m="1" x="210"/>
        <item x="125"/>
        <item m="1" x="177"/>
        <item m="1" x="185"/>
        <item x="89"/>
        <item x="149"/>
        <item m="1" x="158"/>
        <item x="134"/>
        <item x="57"/>
        <item x="147"/>
        <item m="1" x="224"/>
        <item x="132"/>
        <item x="128"/>
        <item x="20"/>
        <item m="1" x="208"/>
        <item x="71"/>
        <item x="39"/>
        <item x="97"/>
        <item x="18"/>
        <item x="135"/>
        <item x="6"/>
        <item m="1" x="209"/>
        <item x="78"/>
        <item m="1" x="179"/>
        <item x="92"/>
        <item x="112"/>
        <item x="104"/>
        <item x="58"/>
        <item x="83"/>
        <item x="48"/>
        <item x="105"/>
        <item x="102"/>
        <item m="1" x="230"/>
        <item x="13"/>
        <item x="60"/>
        <item x="9"/>
        <item x="93"/>
        <item m="1" x="164"/>
        <item x="21"/>
        <item x="59"/>
        <item x="119"/>
        <item x="108"/>
        <item x="42"/>
        <item x="127"/>
        <item x="27"/>
        <item x="75"/>
        <item x="25"/>
        <item x="62"/>
        <item x="31"/>
        <item m="1" x="200"/>
        <item x="144"/>
        <item x="95"/>
        <item x="129"/>
        <item x="55"/>
        <item x="113"/>
        <item x="41"/>
        <item x="121"/>
        <item m="1" x="237"/>
        <item x="19"/>
        <item x="80"/>
        <item m="1" x="232"/>
        <item x="32"/>
        <item x="36"/>
        <item x="22"/>
        <item x="81"/>
        <item m="1" x="153"/>
        <item x="133"/>
        <item x="7"/>
        <item x="150"/>
        <item x="66"/>
        <item x="3"/>
        <item x="116"/>
        <item x="74"/>
        <item x="24"/>
        <item x="114"/>
        <item x="65"/>
        <item x="99"/>
        <item x="56"/>
        <item x="1"/>
        <item x="98"/>
        <item x="4"/>
        <item x="64"/>
        <item x="111"/>
        <item m="1" x="154"/>
        <item x="72"/>
        <item x="40"/>
        <item x="51"/>
        <item x="34"/>
        <item x="11"/>
        <item m="1" x="222"/>
        <item x="101"/>
        <item x="23"/>
        <item x="77"/>
        <item x="53"/>
        <item x="122"/>
        <item x="46"/>
        <item x="120"/>
        <item x="63"/>
        <item x="124"/>
        <item x="143"/>
        <item x="10"/>
        <item x="37"/>
        <item x="73"/>
        <item x="118"/>
        <item x="38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8"/>
    <field x="9"/>
    <field x="2"/>
  </rowFields>
  <rowItems count="23">
    <i>
      <x/>
      <x v="76"/>
      <x v="76"/>
    </i>
    <i r="1">
      <x v="155"/>
      <x v="4"/>
    </i>
    <i r="1">
      <x v="171"/>
      <x v="80"/>
    </i>
    <i r="1">
      <x v="174"/>
      <x v="48"/>
    </i>
    <i r="1">
      <x v="199"/>
      <x v="71"/>
    </i>
    <i r="1">
      <x v="202"/>
      <x v="51"/>
    </i>
    <i r="1">
      <x v="207"/>
      <x v="64"/>
    </i>
    <i r="2">
      <x v="100"/>
    </i>
    <i r="1">
      <x v="213"/>
      <x v="84"/>
    </i>
    <i r="1">
      <x v="214"/>
      <x v="82"/>
    </i>
    <i r="1">
      <x v="219"/>
      <x v="86"/>
    </i>
    <i r="1">
      <x v="221"/>
      <x v="43"/>
    </i>
    <i t="default">
      <x/>
    </i>
    <i t="blank">
      <x/>
    </i>
    <i>
      <x v="3"/>
      <x v="68"/>
      <x v="48"/>
    </i>
    <i r="1">
      <x v="117"/>
      <x v="3"/>
    </i>
    <i r="1">
      <x v="179"/>
      <x v="24"/>
    </i>
    <i r="1">
      <x v="181"/>
      <x v="22"/>
    </i>
    <i r="1">
      <x v="190"/>
      <x v="113"/>
    </i>
    <i r="1">
      <x v="211"/>
      <x v="82"/>
    </i>
    <i r="1">
      <x v="227"/>
      <x v="67"/>
    </i>
    <i t="default">
      <x v="3"/>
    </i>
    <i t="blank">
      <x v="3"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ANNUAL _x000a_SCORE" fld="7" baseField="9" baseItem="0" numFmtId="41"/>
    <dataField name=" ANNUAL AVERAGE" fld="10" subtotal="max" baseField="2" baseItem="51" numFmtId="41"/>
    <dataField name="PERSONAL AVERAGE" fld="7" subtotal="average" baseField="9" baseItem="0" numFmtId="41"/>
  </dataFields>
  <formats count="19">
    <format dxfId="126">
      <pivotArea dataOnly="0" outline="0" fieldPosition="0">
        <references count="1">
          <reference field="8" count="0" defaultSubtotal="1"/>
        </references>
      </pivotArea>
    </format>
    <format dxfId="125">
      <pivotArea dataOnly="0" outline="0" fieldPosition="0">
        <references count="1">
          <reference field="8" count="0" defaultSubtotal="1"/>
        </references>
      </pivotArea>
    </format>
    <format dxfId="124">
      <pivotArea outline="0" fieldPosition="0">
        <references count="1">
          <reference field="4294967294" count="1">
            <x v="1"/>
          </reference>
        </references>
      </pivotArea>
    </format>
    <format dxfId="123">
      <pivotArea field="8" type="button" dataOnly="0" labelOnly="1" outline="0" axis="axisRow" fieldPosition="0"/>
    </format>
    <format dxfId="122">
      <pivotArea field="9" type="button" dataOnly="0" labelOnly="1" outline="0" axis="axisRow" fieldPosition="1"/>
    </format>
    <format dxfId="121">
      <pivotArea field="2" type="button" dataOnly="0" labelOnly="1" outline="0" axis="axisRow" fieldPosition="2"/>
    </format>
    <format dxfId="120">
      <pivotArea field="8" type="button" dataOnly="0" labelOnly="1" outline="0" axis="axisRow" fieldPosition="0"/>
    </format>
    <format dxfId="119">
      <pivotArea field="9" type="button" dataOnly="0" labelOnly="1" outline="0" axis="axisRow" fieldPosition="1"/>
    </format>
    <format dxfId="118">
      <pivotArea field="2" type="button" dataOnly="0" labelOnly="1" outline="0" axis="axisRow" fieldPosition="2"/>
    </format>
    <format dxfId="1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6">
      <pivotArea field="8" type="button" dataOnly="0" labelOnly="1" outline="0" axis="axisRow" fieldPosition="0"/>
    </format>
    <format dxfId="115">
      <pivotArea field="9" type="button" dataOnly="0" labelOnly="1" outline="0" axis="axisRow" fieldPosition="1"/>
    </format>
    <format dxfId="114">
      <pivotArea field="2" type="button" dataOnly="0" labelOnly="1" outline="0" axis="axisRow" fieldPosition="2"/>
    </format>
    <format dxfId="1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2">
      <pivotArea field="8" type="button" dataOnly="0" labelOnly="1" outline="0" axis="axisRow" fieldPosition="0"/>
    </format>
    <format dxfId="111">
      <pivotArea field="9" type="button" dataOnly="0" labelOnly="1" outline="0" axis="axisRow" fieldPosition="1"/>
    </format>
    <format dxfId="110">
      <pivotArea field="2" type="button" dataOnly="0" labelOnly="1" outline="0" axis="axisRow" fieldPosition="2"/>
    </format>
    <format dxfId="10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PivotTable10" cacheId="48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compact="0" compactData="0" multipleFieldFilters="0">
  <location ref="AJ6:AO68" firstHeaderRow="0" firstDataRow="1" firstDataCol="3" rowPageCount="1" colPageCount="1"/>
  <pivotFields count="1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6"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m="1" x="13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2"/>
        <item x="133"/>
        <item x="134"/>
        <item x="5"/>
        <item x="41"/>
        <item x="93"/>
        <item x="128"/>
        <item x="82"/>
        <item x="110"/>
        <item x="1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6">
        <item h="1" x="1"/>
        <item h="1" x="3"/>
        <item x="0"/>
        <item h="1" x="5"/>
        <item h="1" x="2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>
      <items count="7">
        <item h="1" x="3"/>
        <item h="1" x="5"/>
        <item x="0"/>
        <item h="1" x="2"/>
        <item h="1" x="1"/>
        <item h="1"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41">
        <item x="152"/>
        <item x="138"/>
        <item x="17"/>
        <item x="131"/>
        <item x="91"/>
        <item m="1" x="169"/>
        <item m="1" x="211"/>
        <item x="107"/>
        <item m="1" x="207"/>
        <item m="1" x="190"/>
        <item m="1" x="187"/>
        <item x="12"/>
        <item x="117"/>
        <item x="84"/>
        <item m="1" x="157"/>
        <item m="1" x="196"/>
        <item m="1" x="171"/>
        <item x="70"/>
        <item m="1" x="182"/>
        <item m="1" x="162"/>
        <item m="1" x="236"/>
        <item m="1" x="229"/>
        <item m="1" x="189"/>
        <item m="1" x="198"/>
        <item x="69"/>
        <item x="86"/>
        <item m="1" x="161"/>
        <item m="1" x="175"/>
        <item x="43"/>
        <item x="151"/>
        <item x="2"/>
        <item x="109"/>
        <item m="1" x="192"/>
        <item x="76"/>
        <item m="1" x="163"/>
        <item m="1" x="240"/>
        <item m="1" x="201"/>
        <item m="1" x="176"/>
        <item x="110"/>
        <item x="85"/>
        <item m="1" x="184"/>
        <item m="1" x="160"/>
        <item x="96"/>
        <item x="146"/>
        <item m="1" x="194"/>
        <item m="1" x="170"/>
        <item m="1" x="223"/>
        <item x="137"/>
        <item m="1" x="195"/>
        <item m="1" x="219"/>
        <item x="16"/>
        <item m="1" x="167"/>
        <item m="1" x="183"/>
        <item x="94"/>
        <item m="1" x="213"/>
        <item m="1" x="191"/>
        <item x="115"/>
        <item x="136"/>
        <item x="67"/>
        <item m="1" x="239"/>
        <item m="1" x="181"/>
        <item m="1" x="215"/>
        <item m="1" x="199"/>
        <item m="1" x="214"/>
        <item m="1" x="235"/>
        <item m="1" x="205"/>
        <item x="148"/>
        <item m="1" x="226"/>
        <item x="61"/>
        <item m="1" x="168"/>
        <item x="106"/>
        <item m="1" x="212"/>
        <item x="35"/>
        <item m="1" x="231"/>
        <item m="1" x="174"/>
        <item x="44"/>
        <item x="87"/>
        <item m="1" x="203"/>
        <item m="1" x="159"/>
        <item m="1" x="180"/>
        <item m="1" x="156"/>
        <item m="1" x="186"/>
        <item x="82"/>
        <item m="1" x="220"/>
        <item x="68"/>
        <item x="139"/>
        <item x="79"/>
        <item x="52"/>
        <item x="123"/>
        <item m="1" x="206"/>
        <item m="1" x="216"/>
        <item m="1" x="228"/>
        <item m="1" x="188"/>
        <item m="1" x="202"/>
        <item x="100"/>
        <item m="1" x="233"/>
        <item x="0"/>
        <item m="1" x="173"/>
        <item m="1" x="204"/>
        <item m="1" x="218"/>
        <item x="45"/>
        <item x="145"/>
        <item m="1" x="172"/>
        <item x="140"/>
        <item m="1" x="234"/>
        <item x="141"/>
        <item x="30"/>
        <item x="50"/>
        <item m="1" x="166"/>
        <item x="15"/>
        <item m="1" x="197"/>
        <item x="47"/>
        <item m="1" x="193"/>
        <item m="1" x="165"/>
        <item x="90"/>
        <item x="130"/>
        <item x="54"/>
        <item x="5"/>
        <item m="1" x="225"/>
        <item m="1" x="155"/>
        <item x="14"/>
        <item x="126"/>
        <item m="1" x="178"/>
        <item m="1" x="221"/>
        <item x="33"/>
        <item x="29"/>
        <item x="8"/>
        <item x="103"/>
        <item x="26"/>
        <item m="1" x="238"/>
        <item x="142"/>
        <item x="49"/>
        <item m="1" x="227"/>
        <item x="28"/>
        <item m="1" x="217"/>
        <item m="1" x="210"/>
        <item x="125"/>
        <item m="1" x="177"/>
        <item m="1" x="185"/>
        <item x="89"/>
        <item x="149"/>
        <item m="1" x="158"/>
        <item x="134"/>
        <item x="57"/>
        <item x="147"/>
        <item m="1" x="224"/>
        <item x="132"/>
        <item x="128"/>
        <item x="20"/>
        <item m="1" x="208"/>
        <item x="71"/>
        <item x="39"/>
        <item x="97"/>
        <item x="18"/>
        <item x="135"/>
        <item x="6"/>
        <item m="1" x="209"/>
        <item x="78"/>
        <item m="1" x="179"/>
        <item x="92"/>
        <item x="112"/>
        <item x="104"/>
        <item x="58"/>
        <item x="83"/>
        <item x="48"/>
        <item x="105"/>
        <item x="102"/>
        <item m="1" x="230"/>
        <item x="13"/>
        <item x="60"/>
        <item x="9"/>
        <item x="93"/>
        <item m="1" x="164"/>
        <item x="21"/>
        <item x="59"/>
        <item x="119"/>
        <item x="108"/>
        <item x="42"/>
        <item x="127"/>
        <item x="27"/>
        <item x="75"/>
        <item x="25"/>
        <item x="62"/>
        <item x="31"/>
        <item m="1" x="200"/>
        <item x="144"/>
        <item x="95"/>
        <item x="129"/>
        <item x="55"/>
        <item x="113"/>
        <item x="41"/>
        <item x="121"/>
        <item m="1" x="237"/>
        <item x="19"/>
        <item x="80"/>
        <item m="1" x="232"/>
        <item x="32"/>
        <item x="36"/>
        <item x="22"/>
        <item x="81"/>
        <item m="1" x="153"/>
        <item x="133"/>
        <item x="7"/>
        <item x="150"/>
        <item x="66"/>
        <item x="3"/>
        <item x="116"/>
        <item x="74"/>
        <item x="24"/>
        <item x="114"/>
        <item x="65"/>
        <item x="99"/>
        <item x="56"/>
        <item x="1"/>
        <item x="98"/>
        <item x="4"/>
        <item x="64"/>
        <item x="111"/>
        <item m="1" x="154"/>
        <item x="72"/>
        <item x="40"/>
        <item x="51"/>
        <item x="34"/>
        <item x="11"/>
        <item m="1" x="222"/>
        <item x="101"/>
        <item x="23"/>
        <item x="77"/>
        <item x="53"/>
        <item x="122"/>
        <item x="46"/>
        <item x="120"/>
        <item x="63"/>
        <item x="124"/>
        <item x="143"/>
        <item x="10"/>
        <item x="37"/>
        <item x="73"/>
        <item x="118"/>
        <item x="38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8"/>
    <field x="9"/>
    <field x="2"/>
  </rowFields>
  <rowItems count="62">
    <i>
      <x v="2"/>
      <x v="1"/>
      <x v="113"/>
    </i>
    <i r="1">
      <x v="2"/>
      <x v="14"/>
    </i>
    <i r="1">
      <x v="3"/>
      <x v="104"/>
    </i>
    <i r="1">
      <x v="4"/>
      <x v="78"/>
    </i>
    <i r="1">
      <x v="7"/>
      <x v="88"/>
    </i>
    <i r="1">
      <x v="11"/>
      <x v="8"/>
    </i>
    <i r="1">
      <x v="12"/>
      <x v="94"/>
    </i>
    <i r="1">
      <x v="13"/>
      <x v="73"/>
    </i>
    <i r="1">
      <x v="24"/>
      <x v="56"/>
    </i>
    <i r="1">
      <x v="28"/>
      <x v="37"/>
    </i>
    <i r="1">
      <x v="29"/>
      <x v="127"/>
    </i>
    <i r="1">
      <x v="30"/>
      <x v="1"/>
    </i>
    <i r="1">
      <x v="33"/>
      <x v="66"/>
    </i>
    <i r="1">
      <x v="42"/>
      <x v="81"/>
    </i>
    <i r="1">
      <x v="43"/>
      <x v="123"/>
    </i>
    <i r="1">
      <x v="53"/>
      <x v="80"/>
    </i>
    <i r="1">
      <x v="56"/>
      <x v="93"/>
    </i>
    <i r="1">
      <x v="58"/>
      <x v="53"/>
    </i>
    <i r="1">
      <x v="66"/>
      <x v="124"/>
    </i>
    <i r="1">
      <x v="84"/>
      <x v="55"/>
    </i>
    <i r="1">
      <x v="85"/>
      <x v="115"/>
    </i>
    <i r="1">
      <x v="87"/>
      <x v="43"/>
    </i>
    <i r="1">
      <x v="96"/>
      <x/>
    </i>
    <i r="1">
      <x v="100"/>
      <x v="39"/>
    </i>
    <i r="1">
      <x v="101"/>
      <x v="122"/>
    </i>
    <i r="1">
      <x v="103"/>
      <x v="116"/>
    </i>
    <i r="1">
      <x v="105"/>
      <x v="117"/>
    </i>
    <i r="1">
      <x v="111"/>
      <x v="40"/>
    </i>
    <i r="1">
      <x v="126"/>
      <x v="5"/>
    </i>
    <i r="1">
      <x v="128"/>
      <x v="23"/>
    </i>
    <i r="1">
      <x v="131"/>
      <x v="41"/>
    </i>
    <i r="1">
      <x v="133"/>
      <x v="25"/>
    </i>
    <i r="1">
      <x v="142"/>
      <x v="108"/>
    </i>
    <i r="1">
      <x v="146"/>
      <x v="106"/>
    </i>
    <i r="1">
      <x v="151"/>
      <x v="35"/>
    </i>
    <i r="1">
      <x v="153"/>
      <x v="16"/>
    </i>
    <i r="2">
      <x v="27"/>
    </i>
    <i r="1">
      <x v="154"/>
      <x v="109"/>
    </i>
    <i r="1">
      <x v="159"/>
      <x v="79"/>
    </i>
    <i r="1">
      <x v="162"/>
      <x v="119"/>
    </i>
    <i r="1">
      <x v="163"/>
      <x v="72"/>
    </i>
    <i r="1">
      <x v="164"/>
      <x v="130"/>
    </i>
    <i r="1">
      <x v="169"/>
      <x v="48"/>
    </i>
    <i r="1">
      <x v="170"/>
      <x v="6"/>
    </i>
    <i r="1">
      <x v="173"/>
      <x v="19"/>
    </i>
    <i r="2">
      <x v="63"/>
    </i>
    <i r="1">
      <x v="174"/>
      <x v="54"/>
    </i>
    <i r="1">
      <x v="178"/>
      <x v="101"/>
    </i>
    <i r="1">
      <x v="185"/>
      <x v="121"/>
    </i>
    <i r="1">
      <x v="187"/>
      <x v="103"/>
    </i>
    <i r="1">
      <x v="188"/>
      <x v="45"/>
    </i>
    <i r="1">
      <x v="197"/>
      <x v="32"/>
    </i>
    <i r="1">
      <x v="202"/>
      <x v="107"/>
    </i>
    <i r="2">
      <x v="129"/>
    </i>
    <i r="1">
      <x v="203"/>
      <x v="126"/>
    </i>
    <i r="1">
      <x v="205"/>
      <x v="2"/>
    </i>
    <i r="1">
      <x v="215"/>
      <x v="3"/>
    </i>
    <i r="1">
      <x v="222"/>
      <x v="31"/>
    </i>
    <i r="1">
      <x v="226"/>
      <x v="20"/>
    </i>
    <i r="1">
      <x v="229"/>
      <x v="97"/>
    </i>
    <i t="default">
      <x v="2"/>
    </i>
    <i t="blank">
      <x v="2"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ANNUAL _x000a_SCORE" fld="7" baseField="9" baseItem="0" numFmtId="41"/>
    <dataField name=" ANNUAL AVERAGE" fld="10" subtotal="max" baseField="2" baseItem="51" numFmtId="41"/>
    <dataField name="PERSONAL AVERAGE" fld="7" subtotal="average" baseField="9" baseItem="0" numFmtId="41"/>
  </dataFields>
  <formats count="19">
    <format dxfId="145">
      <pivotArea dataOnly="0" outline="0" fieldPosition="0">
        <references count="1">
          <reference field="8" count="0" defaultSubtotal="1"/>
        </references>
      </pivotArea>
    </format>
    <format dxfId="144">
      <pivotArea dataOnly="0" outline="0" fieldPosition="0">
        <references count="1">
          <reference field="8" count="0" defaultSubtotal="1"/>
        </references>
      </pivotArea>
    </format>
    <format dxfId="143">
      <pivotArea outline="0" fieldPosition="0">
        <references count="1">
          <reference field="4294967294" count="1">
            <x v="1"/>
          </reference>
        </references>
      </pivotArea>
    </format>
    <format dxfId="142">
      <pivotArea field="8" type="button" dataOnly="0" labelOnly="1" outline="0" axis="axisRow" fieldPosition="0"/>
    </format>
    <format dxfId="141">
      <pivotArea field="9" type="button" dataOnly="0" labelOnly="1" outline="0" axis="axisRow" fieldPosition="1"/>
    </format>
    <format dxfId="140">
      <pivotArea field="2" type="button" dataOnly="0" labelOnly="1" outline="0" axis="axisRow" fieldPosition="2"/>
    </format>
    <format dxfId="139">
      <pivotArea field="8" type="button" dataOnly="0" labelOnly="1" outline="0" axis="axisRow" fieldPosition="0"/>
    </format>
    <format dxfId="138">
      <pivotArea field="9" type="button" dataOnly="0" labelOnly="1" outline="0" axis="axisRow" fieldPosition="1"/>
    </format>
    <format dxfId="137">
      <pivotArea field="2" type="button" dataOnly="0" labelOnly="1" outline="0" axis="axisRow" fieldPosition="2"/>
    </format>
    <format dxfId="1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5">
      <pivotArea field="8" type="button" dataOnly="0" labelOnly="1" outline="0" axis="axisRow" fieldPosition="0"/>
    </format>
    <format dxfId="134">
      <pivotArea field="9" type="button" dataOnly="0" labelOnly="1" outline="0" axis="axisRow" fieldPosition="1"/>
    </format>
    <format dxfId="133">
      <pivotArea field="2" type="button" dataOnly="0" labelOnly="1" outline="0" axis="axisRow" fieldPosition="2"/>
    </format>
    <format dxfId="1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1">
      <pivotArea field="8" type="button" dataOnly="0" labelOnly="1" outline="0" axis="axisRow" fieldPosition="0"/>
    </format>
    <format dxfId="130">
      <pivotArea field="9" type="button" dataOnly="0" labelOnly="1" outline="0" axis="axisRow" fieldPosition="1"/>
    </format>
    <format dxfId="129">
      <pivotArea field="2" type="button" dataOnly="0" labelOnly="1" outline="0" axis="axisRow" fieldPosition="2"/>
    </format>
    <format dxfId="1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PivotTable9" cacheId="48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compact="0" compactData="0" multipleFieldFilters="0">
  <location ref="AC6:AH39" firstHeaderRow="0" firstDataRow="1" firstDataCol="3" rowPageCount="1" colPageCount="1"/>
  <pivotFields count="1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6"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m="1" x="13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2"/>
        <item x="133"/>
        <item x="134"/>
        <item x="5"/>
        <item x="41"/>
        <item x="93"/>
        <item x="128"/>
        <item x="82"/>
        <item x="110"/>
        <item x="1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6">
        <item h="1" x="1"/>
        <item h="1" x="3"/>
        <item x="0"/>
        <item h="1" x="5"/>
        <item h="1" x="2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>
      <items count="7">
        <item h="1" x="3"/>
        <item h="1" x="5"/>
        <item h="1" x="0"/>
        <item h="1" x="2"/>
        <item x="1"/>
        <item h="1"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41">
        <item x="152"/>
        <item x="138"/>
        <item x="17"/>
        <item x="131"/>
        <item x="91"/>
        <item m="1" x="169"/>
        <item m="1" x="211"/>
        <item x="107"/>
        <item m="1" x="207"/>
        <item m="1" x="190"/>
        <item m="1" x="187"/>
        <item x="12"/>
        <item x="117"/>
        <item x="84"/>
        <item m="1" x="157"/>
        <item m="1" x="196"/>
        <item m="1" x="171"/>
        <item x="70"/>
        <item m="1" x="182"/>
        <item m="1" x="162"/>
        <item m="1" x="236"/>
        <item m="1" x="229"/>
        <item m="1" x="189"/>
        <item m="1" x="198"/>
        <item x="69"/>
        <item x="86"/>
        <item m="1" x="161"/>
        <item m="1" x="175"/>
        <item x="43"/>
        <item x="151"/>
        <item x="2"/>
        <item x="109"/>
        <item m="1" x="192"/>
        <item x="76"/>
        <item m="1" x="163"/>
        <item m="1" x="240"/>
        <item m="1" x="201"/>
        <item m="1" x="176"/>
        <item x="110"/>
        <item x="85"/>
        <item m="1" x="184"/>
        <item m="1" x="160"/>
        <item x="96"/>
        <item x="146"/>
        <item m="1" x="194"/>
        <item m="1" x="170"/>
        <item m="1" x="223"/>
        <item x="137"/>
        <item m="1" x="195"/>
        <item m="1" x="219"/>
        <item x="16"/>
        <item m="1" x="167"/>
        <item m="1" x="183"/>
        <item x="94"/>
        <item m="1" x="213"/>
        <item m="1" x="191"/>
        <item x="115"/>
        <item x="136"/>
        <item x="67"/>
        <item m="1" x="239"/>
        <item m="1" x="181"/>
        <item m="1" x="215"/>
        <item m="1" x="199"/>
        <item m="1" x="214"/>
        <item m="1" x="235"/>
        <item m="1" x="205"/>
        <item x="148"/>
        <item m="1" x="226"/>
        <item x="61"/>
        <item m="1" x="168"/>
        <item x="106"/>
        <item m="1" x="212"/>
        <item x="35"/>
        <item m="1" x="231"/>
        <item m="1" x="174"/>
        <item x="44"/>
        <item x="87"/>
        <item m="1" x="203"/>
        <item m="1" x="159"/>
        <item m="1" x="180"/>
        <item m="1" x="156"/>
        <item m="1" x="186"/>
        <item x="82"/>
        <item m="1" x="220"/>
        <item x="68"/>
        <item x="139"/>
        <item x="79"/>
        <item x="52"/>
        <item x="123"/>
        <item m="1" x="206"/>
        <item m="1" x="216"/>
        <item m="1" x="228"/>
        <item m="1" x="188"/>
        <item m="1" x="202"/>
        <item x="100"/>
        <item m="1" x="233"/>
        <item x="0"/>
        <item m="1" x="173"/>
        <item m="1" x="204"/>
        <item m="1" x="218"/>
        <item x="45"/>
        <item x="145"/>
        <item m="1" x="172"/>
        <item x="140"/>
        <item m="1" x="234"/>
        <item x="141"/>
        <item x="30"/>
        <item x="50"/>
        <item m="1" x="166"/>
        <item x="15"/>
        <item m="1" x="197"/>
        <item x="47"/>
        <item m="1" x="193"/>
        <item m="1" x="165"/>
        <item x="90"/>
        <item x="130"/>
        <item x="54"/>
        <item x="5"/>
        <item m="1" x="225"/>
        <item m="1" x="155"/>
        <item x="14"/>
        <item x="126"/>
        <item m="1" x="178"/>
        <item m="1" x="221"/>
        <item x="33"/>
        <item x="29"/>
        <item x="8"/>
        <item x="103"/>
        <item x="26"/>
        <item m="1" x="238"/>
        <item x="142"/>
        <item x="49"/>
        <item m="1" x="227"/>
        <item x="28"/>
        <item m="1" x="217"/>
        <item m="1" x="210"/>
        <item x="125"/>
        <item m="1" x="177"/>
        <item m="1" x="185"/>
        <item x="89"/>
        <item x="149"/>
        <item m="1" x="158"/>
        <item x="134"/>
        <item x="57"/>
        <item x="147"/>
        <item m="1" x="224"/>
        <item x="132"/>
        <item x="128"/>
        <item x="20"/>
        <item m="1" x="208"/>
        <item x="71"/>
        <item x="39"/>
        <item x="97"/>
        <item x="18"/>
        <item x="135"/>
        <item x="6"/>
        <item m="1" x="209"/>
        <item x="78"/>
        <item m="1" x="179"/>
        <item x="92"/>
        <item x="112"/>
        <item x="104"/>
        <item x="58"/>
        <item x="83"/>
        <item x="48"/>
        <item x="105"/>
        <item x="102"/>
        <item m="1" x="230"/>
        <item x="13"/>
        <item x="60"/>
        <item x="9"/>
        <item x="93"/>
        <item m="1" x="164"/>
        <item x="21"/>
        <item x="59"/>
        <item x="119"/>
        <item x="108"/>
        <item x="42"/>
        <item x="127"/>
        <item x="27"/>
        <item x="75"/>
        <item x="25"/>
        <item x="62"/>
        <item x="31"/>
        <item m="1" x="200"/>
        <item x="144"/>
        <item x="95"/>
        <item x="129"/>
        <item x="55"/>
        <item x="113"/>
        <item x="41"/>
        <item x="121"/>
        <item m="1" x="237"/>
        <item x="19"/>
        <item x="80"/>
        <item m="1" x="232"/>
        <item x="32"/>
        <item x="36"/>
        <item x="22"/>
        <item x="81"/>
        <item m="1" x="153"/>
        <item x="133"/>
        <item x="7"/>
        <item x="150"/>
        <item x="66"/>
        <item x="3"/>
        <item x="116"/>
        <item x="74"/>
        <item x="24"/>
        <item x="114"/>
        <item x="65"/>
        <item x="99"/>
        <item x="56"/>
        <item x="1"/>
        <item x="98"/>
        <item x="4"/>
        <item x="64"/>
        <item x="111"/>
        <item m="1" x="154"/>
        <item x="72"/>
        <item x="40"/>
        <item x="51"/>
        <item x="34"/>
        <item x="11"/>
        <item m="1" x="222"/>
        <item x="101"/>
        <item x="23"/>
        <item x="77"/>
        <item x="53"/>
        <item x="122"/>
        <item x="46"/>
        <item x="120"/>
        <item x="63"/>
        <item x="124"/>
        <item x="143"/>
        <item x="10"/>
        <item x="37"/>
        <item x="73"/>
        <item x="118"/>
        <item x="38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8"/>
    <field x="9"/>
    <field x="2"/>
  </rowFields>
  <rowItems count="33">
    <i>
      <x v="4"/>
      <x v="72"/>
      <x v="31"/>
    </i>
    <i r="1">
      <x v="82"/>
      <x v="71"/>
    </i>
    <i r="1">
      <x v="86"/>
      <x v="69"/>
    </i>
    <i r="1">
      <x v="88"/>
      <x v="97"/>
    </i>
    <i r="1">
      <x v="94"/>
      <x v="82"/>
    </i>
    <i r="1">
      <x v="106"/>
      <x v="27"/>
    </i>
    <i r="1">
      <x v="115"/>
      <x v="103"/>
    </i>
    <i r="1">
      <x v="121"/>
      <x v="100"/>
    </i>
    <i r="1">
      <x v="125"/>
      <x v="26"/>
    </i>
    <i r="1">
      <x v="144"/>
      <x v="123"/>
    </i>
    <i r="1">
      <x v="147"/>
      <x v="102"/>
    </i>
    <i r="1">
      <x v="150"/>
      <x v="60"/>
    </i>
    <i r="1">
      <x v="152"/>
      <x v="81"/>
    </i>
    <i r="1">
      <x v="157"/>
      <x v="68"/>
    </i>
    <i r="1">
      <x v="166"/>
      <x v="84"/>
    </i>
    <i r="1">
      <x v="176"/>
      <x v="88"/>
    </i>
    <i r="1">
      <x v="182"/>
      <x v="48"/>
    </i>
    <i r="1">
      <x v="183"/>
      <x v="28"/>
    </i>
    <i r="1">
      <x v="186"/>
      <x v="133"/>
    </i>
    <i r="1">
      <x v="196"/>
      <x v="29"/>
    </i>
    <i r="1">
      <x v="198"/>
      <x v="19"/>
    </i>
    <i r="1">
      <x v="201"/>
      <x v="135"/>
    </i>
    <i r="1">
      <x v="202"/>
      <x v="132"/>
    </i>
    <i r="1">
      <x v="206"/>
      <x v="93"/>
    </i>
    <i r="1">
      <x v="208"/>
      <x v="105"/>
    </i>
    <i r="1">
      <x v="213"/>
      <x/>
    </i>
    <i r="1">
      <x v="217"/>
      <x v="131"/>
    </i>
    <i r="1">
      <x v="228"/>
      <x v="43"/>
    </i>
    <i r="1">
      <x v="230"/>
      <x v="39"/>
    </i>
    <i r="1">
      <x v="234"/>
      <x v="120"/>
    </i>
    <i r="1">
      <x v="235"/>
      <x v="6"/>
    </i>
    <i t="default">
      <x v="4"/>
    </i>
    <i t="blank">
      <x v="4"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ANNUAL _x000a_SCORE" fld="7" baseField="9" baseItem="0" numFmtId="41"/>
    <dataField name=" ANNUAL AVERAGE" fld="10" subtotal="max" baseField="2" baseItem="51" numFmtId="41"/>
    <dataField name="PERSONAL AVERAGE" fld="7" subtotal="average" baseField="9" baseItem="0" numFmtId="41"/>
  </dataFields>
  <formats count="19">
    <format dxfId="164">
      <pivotArea dataOnly="0" outline="0" fieldPosition="0">
        <references count="1">
          <reference field="8" count="0" defaultSubtotal="1"/>
        </references>
      </pivotArea>
    </format>
    <format dxfId="163">
      <pivotArea dataOnly="0" outline="0" fieldPosition="0">
        <references count="1">
          <reference field="8" count="0" defaultSubtotal="1"/>
        </references>
      </pivotArea>
    </format>
    <format dxfId="162">
      <pivotArea outline="0" fieldPosition="0">
        <references count="1">
          <reference field="4294967294" count="1">
            <x v="1"/>
          </reference>
        </references>
      </pivotArea>
    </format>
    <format dxfId="161">
      <pivotArea field="8" type="button" dataOnly="0" labelOnly="1" outline="0" axis="axisRow" fieldPosition="0"/>
    </format>
    <format dxfId="160">
      <pivotArea field="9" type="button" dataOnly="0" labelOnly="1" outline="0" axis="axisRow" fieldPosition="1"/>
    </format>
    <format dxfId="159">
      <pivotArea field="2" type="button" dataOnly="0" labelOnly="1" outline="0" axis="axisRow" fieldPosition="2"/>
    </format>
    <format dxfId="158">
      <pivotArea field="8" type="button" dataOnly="0" labelOnly="1" outline="0" axis="axisRow" fieldPosition="0"/>
    </format>
    <format dxfId="157">
      <pivotArea field="9" type="button" dataOnly="0" labelOnly="1" outline="0" axis="axisRow" fieldPosition="1"/>
    </format>
    <format dxfId="156">
      <pivotArea field="2" type="button" dataOnly="0" labelOnly="1" outline="0" axis="axisRow" fieldPosition="2"/>
    </format>
    <format dxfId="15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4">
      <pivotArea field="8" type="button" dataOnly="0" labelOnly="1" outline="0" axis="axisRow" fieldPosition="0"/>
    </format>
    <format dxfId="153">
      <pivotArea field="9" type="button" dataOnly="0" labelOnly="1" outline="0" axis="axisRow" fieldPosition="1"/>
    </format>
    <format dxfId="152">
      <pivotArea field="2" type="button" dataOnly="0" labelOnly="1" outline="0" axis="axisRow" fieldPosition="2"/>
    </format>
    <format dxfId="15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0">
      <pivotArea field="8" type="button" dataOnly="0" labelOnly="1" outline="0" axis="axisRow" fieldPosition="0"/>
    </format>
    <format dxfId="149">
      <pivotArea field="9" type="button" dataOnly="0" labelOnly="1" outline="0" axis="axisRow" fieldPosition="1"/>
    </format>
    <format dxfId="148">
      <pivotArea field="2" type="button" dataOnly="0" labelOnly="1" outline="0" axis="axisRow" fieldPosition="2"/>
    </format>
    <format dxfId="14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6.xml><?xml version="1.0" encoding="utf-8"?>
<pivotTableDefinition xmlns="http://schemas.openxmlformats.org/spreadsheetml/2006/main" name="PivotTable4" cacheId="48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compact="0" compactData="0" multipleFieldFilters="0">
  <location ref="A6:F27" firstHeaderRow="0" firstDataRow="1" firstDataCol="3" rowPageCount="1" colPageCount="1"/>
  <pivotFields count="1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6"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m="1" x="13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2"/>
        <item x="133"/>
        <item x="134"/>
        <item x="5"/>
        <item x="41"/>
        <item x="93"/>
        <item x="128"/>
        <item x="82"/>
        <item x="110"/>
        <item x="1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6">
        <item h="1" x="1"/>
        <item h="1" x="3"/>
        <item h="1" x="0"/>
        <item h="1" x="5"/>
        <item x="2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>
      <items count="7">
        <item x="3"/>
        <item x="5"/>
        <item x="0"/>
        <item x="2"/>
        <item x="1"/>
        <item h="1"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241">
        <item x="152"/>
        <item x="138"/>
        <item x="17"/>
        <item x="131"/>
        <item x="91"/>
        <item m="1" x="169"/>
        <item m="1" x="211"/>
        <item x="107"/>
        <item m="1" x="207"/>
        <item m="1" x="190"/>
        <item m="1" x="187"/>
        <item x="12"/>
        <item x="117"/>
        <item x="84"/>
        <item m="1" x="157"/>
        <item m="1" x="196"/>
        <item m="1" x="171"/>
        <item x="70"/>
        <item m="1" x="182"/>
        <item m="1" x="162"/>
        <item m="1" x="236"/>
        <item m="1" x="229"/>
        <item m="1" x="189"/>
        <item m="1" x="198"/>
        <item x="69"/>
        <item x="86"/>
        <item m="1" x="161"/>
        <item m="1" x="175"/>
        <item x="43"/>
        <item x="151"/>
        <item x="2"/>
        <item x="109"/>
        <item m="1" x="192"/>
        <item x="76"/>
        <item m="1" x="163"/>
        <item m="1" x="240"/>
        <item m="1" x="201"/>
        <item m="1" x="176"/>
        <item x="110"/>
        <item x="85"/>
        <item m="1" x="184"/>
        <item m="1" x="160"/>
        <item x="96"/>
        <item x="146"/>
        <item m="1" x="194"/>
        <item m="1" x="170"/>
        <item m="1" x="223"/>
        <item x="137"/>
        <item m="1" x="195"/>
        <item m="1" x="219"/>
        <item x="16"/>
        <item m="1" x="167"/>
        <item m="1" x="183"/>
        <item x="94"/>
        <item m="1" x="213"/>
        <item m="1" x="191"/>
        <item x="115"/>
        <item x="136"/>
        <item x="67"/>
        <item m="1" x="239"/>
        <item m="1" x="181"/>
        <item m="1" x="215"/>
        <item m="1" x="199"/>
        <item m="1" x="214"/>
        <item m="1" x="235"/>
        <item m="1" x="205"/>
        <item x="148"/>
        <item m="1" x="226"/>
        <item x="61"/>
        <item m="1" x="168"/>
        <item x="106"/>
        <item m="1" x="212"/>
        <item x="35"/>
        <item m="1" x="231"/>
        <item m="1" x="174"/>
        <item x="44"/>
        <item x="87"/>
        <item m="1" x="203"/>
        <item m="1" x="159"/>
        <item m="1" x="180"/>
        <item m="1" x="156"/>
        <item m="1" x="186"/>
        <item x="82"/>
        <item m="1" x="220"/>
        <item x="68"/>
        <item x="139"/>
        <item x="79"/>
        <item x="52"/>
        <item x="123"/>
        <item m="1" x="206"/>
        <item m="1" x="216"/>
        <item m="1" x="228"/>
        <item m="1" x="188"/>
        <item m="1" x="202"/>
        <item x="100"/>
        <item m="1" x="233"/>
        <item x="0"/>
        <item m="1" x="173"/>
        <item m="1" x="204"/>
        <item m="1" x="218"/>
        <item x="45"/>
        <item x="145"/>
        <item m="1" x="172"/>
        <item x="140"/>
        <item m="1" x="234"/>
        <item x="141"/>
        <item x="30"/>
        <item x="50"/>
        <item m="1" x="166"/>
        <item x="15"/>
        <item m="1" x="197"/>
        <item x="47"/>
        <item m="1" x="193"/>
        <item m="1" x="165"/>
        <item x="90"/>
        <item x="130"/>
        <item x="54"/>
        <item x="5"/>
        <item m="1" x="225"/>
        <item m="1" x="155"/>
        <item x="14"/>
        <item x="126"/>
        <item m="1" x="178"/>
        <item m="1" x="221"/>
        <item x="33"/>
        <item x="29"/>
        <item x="8"/>
        <item x="103"/>
        <item x="26"/>
        <item m="1" x="238"/>
        <item x="142"/>
        <item x="49"/>
        <item m="1" x="227"/>
        <item x="28"/>
        <item m="1" x="217"/>
        <item m="1" x="210"/>
        <item x="125"/>
        <item m="1" x="177"/>
        <item m="1" x="185"/>
        <item x="89"/>
        <item x="149"/>
        <item m="1" x="158"/>
        <item x="134"/>
        <item x="57"/>
        <item x="147"/>
        <item m="1" x="224"/>
        <item x="132"/>
        <item x="128"/>
        <item x="20"/>
        <item m="1" x="208"/>
        <item x="71"/>
        <item x="39"/>
        <item x="97"/>
        <item x="18"/>
        <item x="135"/>
        <item x="6"/>
        <item m="1" x="209"/>
        <item x="78"/>
        <item m="1" x="179"/>
        <item x="92"/>
        <item x="112"/>
        <item x="104"/>
        <item x="58"/>
        <item x="83"/>
        <item x="48"/>
        <item x="105"/>
        <item x="102"/>
        <item m="1" x="230"/>
        <item x="13"/>
        <item x="60"/>
        <item x="9"/>
        <item x="93"/>
        <item m="1" x="164"/>
        <item x="21"/>
        <item x="59"/>
        <item x="119"/>
        <item x="108"/>
        <item x="42"/>
        <item x="127"/>
        <item x="27"/>
        <item x="75"/>
        <item x="25"/>
        <item x="62"/>
        <item x="31"/>
        <item m="1" x="200"/>
        <item x="144"/>
        <item x="95"/>
        <item x="129"/>
        <item x="55"/>
        <item x="113"/>
        <item x="41"/>
        <item x="121"/>
        <item m="1" x="237"/>
        <item x="19"/>
        <item x="80"/>
        <item m="1" x="232"/>
        <item x="32"/>
        <item x="36"/>
        <item x="22"/>
        <item x="81"/>
        <item m="1" x="153"/>
        <item x="133"/>
        <item x="7"/>
        <item x="150"/>
        <item x="66"/>
        <item x="3"/>
        <item x="116"/>
        <item x="74"/>
        <item x="24"/>
        <item x="114"/>
        <item x="65"/>
        <item x="99"/>
        <item x="56"/>
        <item x="1"/>
        <item x="98"/>
        <item x="4"/>
        <item x="64"/>
        <item x="111"/>
        <item m="1" x="154"/>
        <item x="72"/>
        <item x="40"/>
        <item x="51"/>
        <item x="34"/>
        <item x="11"/>
        <item m="1" x="222"/>
        <item x="101"/>
        <item x="23"/>
        <item x="77"/>
        <item x="53"/>
        <item x="122"/>
        <item x="46"/>
        <item x="120"/>
        <item x="63"/>
        <item x="124"/>
        <item x="143"/>
        <item x="10"/>
        <item x="37"/>
        <item x="73"/>
        <item x="118"/>
        <item x="38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8"/>
    <field x="9"/>
    <field x="2"/>
  </rowFields>
  <rowItems count="21">
    <i>
      <x/>
      <x v="210"/>
      <x v="50"/>
    </i>
    <i r="1">
      <x v="237"/>
      <x v="110"/>
    </i>
    <i t="default">
      <x/>
    </i>
    <i t="blank">
      <x/>
    </i>
    <i>
      <x v="2"/>
      <x v="39"/>
      <x v="74"/>
    </i>
    <i r="1">
      <x v="70"/>
      <x v="87"/>
    </i>
    <i r="1">
      <x v="204"/>
      <x v="52"/>
    </i>
    <i r="1">
      <x v="231"/>
      <x v="96"/>
    </i>
    <i r="1">
      <x v="235"/>
      <x v="12"/>
    </i>
    <i r="2">
      <x v="98"/>
    </i>
    <i r="1">
      <x v="238"/>
      <x v="95"/>
    </i>
    <i t="default">
      <x v="2"/>
    </i>
    <i t="blank">
      <x v="2"/>
    </i>
    <i>
      <x v="4"/>
      <x v="175"/>
      <x v="95"/>
    </i>
    <i r="1">
      <x v="191"/>
      <x v="96"/>
    </i>
    <i r="1">
      <x v="216"/>
      <x v="98"/>
    </i>
    <i r="1">
      <x v="225"/>
      <x v="83"/>
    </i>
    <i r="1">
      <x v="236"/>
      <x v="110"/>
    </i>
    <i r="1">
      <x v="237"/>
      <x v="62"/>
    </i>
    <i t="default">
      <x v="4"/>
    </i>
    <i t="blank">
      <x v="4"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ANNUAL _x000a_SCORE" fld="7" baseField="9" baseItem="0" numFmtId="41"/>
    <dataField name=" ANNUAL AVERAGE" fld="10" subtotal="max" baseField="2" baseItem="51" numFmtId="41"/>
    <dataField name="PERSONAL AVERAGE" fld="7" subtotal="average" baseField="9" baseItem="0" numFmtId="41"/>
  </dataFields>
  <formats count="19">
    <format dxfId="183">
      <pivotArea dataOnly="0" outline="0" fieldPosition="0">
        <references count="1">
          <reference field="8" count="0" defaultSubtotal="1"/>
        </references>
      </pivotArea>
    </format>
    <format dxfId="182">
      <pivotArea dataOnly="0" outline="0" fieldPosition="0">
        <references count="1">
          <reference field="8" count="0" defaultSubtotal="1"/>
        </references>
      </pivotArea>
    </format>
    <format dxfId="181">
      <pivotArea outline="0" fieldPosition="0">
        <references count="1">
          <reference field="4294967294" count="1">
            <x v="1"/>
          </reference>
        </references>
      </pivotArea>
    </format>
    <format dxfId="180">
      <pivotArea field="8" type="button" dataOnly="0" labelOnly="1" outline="0" axis="axisRow" fieldPosition="0"/>
    </format>
    <format dxfId="179">
      <pivotArea field="9" type="button" dataOnly="0" labelOnly="1" outline="0" axis="axisRow" fieldPosition="1"/>
    </format>
    <format dxfId="178">
      <pivotArea field="2" type="button" dataOnly="0" labelOnly="1" outline="0" axis="axisRow" fieldPosition="2"/>
    </format>
    <format dxfId="177">
      <pivotArea field="8" type="button" dataOnly="0" labelOnly="1" outline="0" axis="axisRow" fieldPosition="0"/>
    </format>
    <format dxfId="176">
      <pivotArea field="9" type="button" dataOnly="0" labelOnly="1" outline="0" axis="axisRow" fieldPosition="1"/>
    </format>
    <format dxfId="175">
      <pivotArea field="2" type="button" dataOnly="0" labelOnly="1" outline="0" axis="axisRow" fieldPosition="2"/>
    </format>
    <format dxfId="17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3">
      <pivotArea field="8" type="button" dataOnly="0" labelOnly="1" outline="0" axis="axisRow" fieldPosition="0"/>
    </format>
    <format dxfId="172">
      <pivotArea field="9" type="button" dataOnly="0" labelOnly="1" outline="0" axis="axisRow" fieldPosition="1"/>
    </format>
    <format dxfId="171">
      <pivotArea field="2" type="button" dataOnly="0" labelOnly="1" outline="0" axis="axisRow" fieldPosition="2"/>
    </format>
    <format dxfId="17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9">
      <pivotArea field="8" type="button" dataOnly="0" labelOnly="1" outline="0" axis="axisRow" fieldPosition="0"/>
    </format>
    <format dxfId="168">
      <pivotArea field="9" type="button" dataOnly="0" labelOnly="1" outline="0" axis="axisRow" fieldPosition="1"/>
    </format>
    <format dxfId="167">
      <pivotArea field="2" type="button" dataOnly="0" labelOnly="1" outline="0" axis="axisRow" fieldPosition="2"/>
    </format>
    <format dxfId="16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7.xml><?xml version="1.0" encoding="utf-8"?>
<pivotTableDefinition xmlns="http://schemas.openxmlformats.org/spreadsheetml/2006/main" name="PivotTable2" cacheId="49" applyNumberFormats="0" applyBorderFormats="0" applyFontFormats="0" applyPatternFormats="0" applyAlignmentFormats="0" applyWidthHeightFormats="1" dataCaption="Values" grandTotalCaption="AVERAGE" updatedVersion="4" minRefreshableVersion="3" rowGrandTotals="0" itemPrintTitles="1" createdVersion="4" indent="0" compact="0" compactData="0" multipleFieldFilters="0">
  <location ref="A6:K10" firstHeaderRow="1" firstDataRow="2" firstDataCol="2" rowPageCount="2" colPageCount="1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5"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2"/>
        <item x="133"/>
        <item x="134"/>
        <item x="5"/>
        <item x="41"/>
        <item x="93"/>
        <item x="128"/>
        <item x="82"/>
        <item x="110"/>
        <item x="1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6">
        <item h="1" x="1"/>
        <item h="1" x="3"/>
        <item h="1" x="0"/>
        <item h="1" x="5"/>
        <item x="2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 defaultSubtotal="0">
      <items count="6">
        <item x="3"/>
        <item x="5"/>
        <item x="0"/>
        <item x="2"/>
        <item x="1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items count="153">
        <item x="152"/>
        <item x="138"/>
        <item x="17"/>
        <item x="131"/>
        <item x="91"/>
        <item x="107"/>
        <item x="12"/>
        <item x="117"/>
        <item x="84"/>
        <item x="70"/>
        <item x="69"/>
        <item x="86"/>
        <item x="43"/>
        <item x="151"/>
        <item x="2"/>
        <item x="109"/>
        <item x="76"/>
        <item x="110"/>
        <item x="85"/>
        <item x="96"/>
        <item x="146"/>
        <item x="137"/>
        <item x="16"/>
        <item x="94"/>
        <item x="115"/>
        <item x="136"/>
        <item x="67"/>
        <item x="148"/>
        <item x="61"/>
        <item x="106"/>
        <item x="35"/>
        <item x="44"/>
        <item x="87"/>
        <item x="82"/>
        <item x="68"/>
        <item x="139"/>
        <item x="79"/>
        <item x="52"/>
        <item x="123"/>
        <item x="100"/>
        <item x="0"/>
        <item x="45"/>
        <item x="145"/>
        <item x="140"/>
        <item x="141"/>
        <item x="30"/>
        <item x="50"/>
        <item x="15"/>
        <item x="47"/>
        <item x="90"/>
        <item x="130"/>
        <item x="54"/>
        <item x="5"/>
        <item x="14"/>
        <item x="126"/>
        <item x="33"/>
        <item x="29"/>
        <item x="8"/>
        <item x="103"/>
        <item x="26"/>
        <item x="142"/>
        <item x="49"/>
        <item x="28"/>
        <item x="125"/>
        <item x="89"/>
        <item x="149"/>
        <item x="134"/>
        <item x="57"/>
        <item x="147"/>
        <item x="132"/>
        <item x="128"/>
        <item x="20"/>
        <item x="71"/>
        <item x="39"/>
        <item x="97"/>
        <item x="18"/>
        <item x="135"/>
        <item x="6"/>
        <item x="78"/>
        <item x="92"/>
        <item x="112"/>
        <item x="104"/>
        <item x="58"/>
        <item x="83"/>
        <item x="48"/>
        <item x="105"/>
        <item x="102"/>
        <item x="13"/>
        <item x="60"/>
        <item x="9"/>
        <item x="93"/>
        <item x="21"/>
        <item x="59"/>
        <item x="119"/>
        <item x="108"/>
        <item x="42"/>
        <item x="127"/>
        <item x="27"/>
        <item x="75"/>
        <item x="25"/>
        <item x="62"/>
        <item x="31"/>
        <item x="144"/>
        <item x="95"/>
        <item x="129"/>
        <item x="55"/>
        <item x="113"/>
        <item x="41"/>
        <item x="121"/>
        <item x="19"/>
        <item x="80"/>
        <item x="32"/>
        <item x="36"/>
        <item x="22"/>
        <item x="81"/>
        <item x="133"/>
        <item x="7"/>
        <item x="150"/>
        <item x="66"/>
        <item x="3"/>
        <item x="116"/>
        <item x="74"/>
        <item x="24"/>
        <item x="114"/>
        <item x="65"/>
        <item x="99"/>
        <item x="56"/>
        <item x="1"/>
        <item x="98"/>
        <item x="4"/>
        <item x="64"/>
        <item x="111"/>
        <item x="72"/>
        <item x="40"/>
        <item x="51"/>
        <item x="34"/>
        <item x="11"/>
        <item x="101"/>
        <item x="23"/>
        <item x="77"/>
        <item x="53"/>
        <item x="122"/>
        <item x="46"/>
        <item x="120"/>
        <item x="63"/>
        <item x="124"/>
        <item x="143"/>
        <item x="10"/>
        <item x="37"/>
        <item x="73"/>
        <item x="118"/>
        <item x="38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30">
        <item h="1" x="22"/>
        <item x="0"/>
        <item x="1"/>
        <item x="2"/>
        <item x="3"/>
        <item x="4"/>
        <item x="5"/>
        <item x="6"/>
        <item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3"/>
        <item h="1" x="24"/>
        <item h="1" x="25"/>
        <item h="1" x="26"/>
        <item h="1" x="27"/>
        <item h="1" x="28"/>
        <item h="1"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3">
        <item x="1"/>
        <item h="1" x="0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8"/>
    <field x="2"/>
  </rowFields>
  <rowItems count="3">
    <i>
      <x v="2"/>
      <x v="73"/>
    </i>
    <i r="1">
      <x v="86"/>
    </i>
    <i t="blank">
      <x v="2"/>
    </i>
  </rowItems>
  <colFields count="1">
    <field x="11"/>
  </colFields>
  <col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2">
    <pageField fld="3" hier="-1"/>
    <pageField fld="12" hier="-1"/>
  </pageFields>
  <dataFields count="1">
    <dataField name="Average of SCORE" fld="7" subtotal="average" baseField="2" baseItem="73"/>
  </dataFields>
  <formats count="16">
    <format dxfId="15">
      <pivotArea dataOnly="0" outline="0" fieldPosition="0">
        <references count="1">
          <reference field="8" count="0" defaultSubtotal="1"/>
        </references>
      </pivotArea>
    </format>
    <format dxfId="14">
      <pivotArea dataOnly="0" outline="0" fieldPosition="0">
        <references count="1">
          <reference field="8" count="0" defaultSubtotal="1"/>
        </references>
      </pivotArea>
    </format>
    <format dxfId="13">
      <pivotArea field="9" type="button" dataOnly="0" labelOnly="1" outline="0"/>
    </format>
    <format dxfId="12">
      <pivotArea field="9" type="button" dataOnly="0" labelOnly="1" outline="0"/>
    </format>
    <format dxfId="11">
      <pivotArea field="9" type="button" dataOnly="0" labelOnly="1" outline="0"/>
    </format>
    <format dxfId="10">
      <pivotArea field="9" type="button" dataOnly="0" labelOnly="1" outline="0"/>
    </format>
    <format dxfId="9">
      <pivotArea outline="0" collapsedLevelsAreSubtotals="1" fieldPosition="0">
        <references count="1">
          <reference field="8" count="1" selected="0" defaultSubtotal="1">
            <x v="2"/>
          </reference>
        </references>
      </pivotArea>
    </format>
    <format dxfId="8">
      <pivotArea field="8" type="button" dataOnly="0" labelOnly="1" outline="0" axis="axisRow" fieldPosition="0"/>
    </format>
    <format dxfId="7">
      <pivotArea field="2" type="button" dataOnly="0" labelOnly="1" outline="0" axis="axisRow" fieldPosition="1"/>
    </format>
    <format dxfId="6">
      <pivotArea dataOnly="0" labelOnly="1" outline="0" fieldPosition="0">
        <references count="1">
          <reference field="11" count="0"/>
        </references>
      </pivotArea>
    </format>
    <format dxfId="5">
      <pivotArea field="8" type="button" dataOnly="0" labelOnly="1" outline="0" axis="axisRow" fieldPosition="0"/>
    </format>
    <format dxfId="4">
      <pivotArea field="2" type="button" dataOnly="0" labelOnly="1" outline="0" axis="axisRow" fieldPosition="1"/>
    </format>
    <format dxfId="3">
      <pivotArea dataOnly="0" labelOnly="1" outline="0" fieldPosition="0">
        <references count="1">
          <reference field="11" count="0"/>
        </references>
      </pivotArea>
    </format>
    <format dxfId="2">
      <pivotArea grandCol="1" outline="0" collapsedLevelsAreSubtotals="1" fieldPosition="0"/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8.xml><?xml version="1.0" encoding="utf-8"?>
<pivotTableDefinition xmlns="http://schemas.openxmlformats.org/spreadsheetml/2006/main" name="PivotTable8" cacheId="49" applyNumberFormats="0" applyBorderFormats="0" applyFontFormats="0" applyPatternFormats="0" applyAlignmentFormats="0" applyWidthHeightFormats="1" dataCaption="Values" grandTotalCaption="AVERAGE" updatedVersion="4" minRefreshableVersion="3" rowGrandTotals="0" itemPrintTitles="1" createdVersion="4" indent="0" compact="0" compactData="0" multipleFieldFilters="0">
  <location ref="AK6:AU56" firstHeaderRow="1" firstDataRow="2" firstDataCol="2" rowPageCount="2" colPageCount="1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135"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58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76"/>
        <item x="117"/>
        <item x="38"/>
        <item x="39"/>
        <item x="40"/>
        <item x="42"/>
        <item x="91"/>
        <item x="92"/>
        <item x="43"/>
        <item x="44"/>
        <item x="116"/>
        <item x="45"/>
        <item x="46"/>
        <item x="47"/>
        <item x="48"/>
        <item x="77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2"/>
        <item x="113"/>
        <item x="114"/>
        <item x="115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2"/>
        <item x="133"/>
        <item x="134"/>
        <item x="5"/>
        <item x="41"/>
        <item x="93"/>
        <item x="128"/>
        <item x="82"/>
        <item x="110"/>
        <item x="11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6">
        <item h="1" x="1"/>
        <item h="1" x="3"/>
        <item x="0"/>
        <item h="1" x="5"/>
        <item h="1" x="2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 defaultSubtotal="0">
      <items count="6">
        <item x="3"/>
        <item x="5"/>
        <item x="0"/>
        <item x="2"/>
        <item x="1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items count="153">
        <item x="152"/>
        <item x="138"/>
        <item x="17"/>
        <item x="131"/>
        <item x="91"/>
        <item x="107"/>
        <item x="12"/>
        <item x="117"/>
        <item x="84"/>
        <item x="70"/>
        <item x="69"/>
        <item x="86"/>
        <item x="43"/>
        <item x="151"/>
        <item x="2"/>
        <item x="109"/>
        <item x="76"/>
        <item x="110"/>
        <item x="85"/>
        <item x="96"/>
        <item x="146"/>
        <item x="137"/>
        <item x="16"/>
        <item x="94"/>
        <item x="115"/>
        <item x="136"/>
        <item x="67"/>
        <item x="148"/>
        <item x="61"/>
        <item x="106"/>
        <item x="35"/>
        <item x="44"/>
        <item x="87"/>
        <item x="82"/>
        <item x="68"/>
        <item x="139"/>
        <item x="79"/>
        <item x="52"/>
        <item x="123"/>
        <item x="100"/>
        <item x="0"/>
        <item x="45"/>
        <item x="145"/>
        <item x="140"/>
        <item x="141"/>
        <item x="30"/>
        <item x="50"/>
        <item x="15"/>
        <item x="47"/>
        <item x="90"/>
        <item x="130"/>
        <item x="54"/>
        <item x="5"/>
        <item x="14"/>
        <item x="126"/>
        <item x="33"/>
        <item x="29"/>
        <item x="8"/>
        <item x="103"/>
        <item x="26"/>
        <item x="142"/>
        <item x="49"/>
        <item x="28"/>
        <item x="125"/>
        <item x="89"/>
        <item x="149"/>
        <item x="134"/>
        <item x="57"/>
        <item x="147"/>
        <item x="132"/>
        <item x="128"/>
        <item x="20"/>
        <item x="71"/>
        <item x="39"/>
        <item x="97"/>
        <item x="18"/>
        <item x="135"/>
        <item x="6"/>
        <item x="78"/>
        <item x="92"/>
        <item x="112"/>
        <item x="104"/>
        <item x="58"/>
        <item x="83"/>
        <item x="48"/>
        <item x="105"/>
        <item x="102"/>
        <item x="13"/>
        <item x="60"/>
        <item x="9"/>
        <item x="93"/>
        <item x="21"/>
        <item x="59"/>
        <item x="119"/>
        <item x="108"/>
        <item x="42"/>
        <item x="127"/>
        <item x="27"/>
        <item x="75"/>
        <item x="25"/>
        <item x="62"/>
        <item x="31"/>
        <item x="144"/>
        <item x="95"/>
        <item x="129"/>
        <item x="55"/>
        <item x="113"/>
        <item x="41"/>
        <item x="121"/>
        <item x="19"/>
        <item x="80"/>
        <item x="32"/>
        <item x="36"/>
        <item x="22"/>
        <item x="81"/>
        <item x="133"/>
        <item x="7"/>
        <item x="150"/>
        <item x="66"/>
        <item x="3"/>
        <item x="116"/>
        <item x="74"/>
        <item x="24"/>
        <item x="114"/>
        <item x="65"/>
        <item x="99"/>
        <item x="56"/>
        <item x="1"/>
        <item x="98"/>
        <item x="4"/>
        <item x="64"/>
        <item x="111"/>
        <item x="72"/>
        <item x="40"/>
        <item x="51"/>
        <item x="34"/>
        <item x="11"/>
        <item x="101"/>
        <item x="23"/>
        <item x="77"/>
        <item x="53"/>
        <item x="122"/>
        <item x="46"/>
        <item x="120"/>
        <item x="63"/>
        <item x="124"/>
        <item x="143"/>
        <item x="10"/>
        <item x="37"/>
        <item x="73"/>
        <item x="118"/>
        <item x="38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30">
        <item h="1" x="22"/>
        <item x="0"/>
        <item x="1"/>
        <item x="2"/>
        <item x="3"/>
        <item x="4"/>
        <item x="5"/>
        <item x="6"/>
        <item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3"/>
        <item h="1" x="24"/>
        <item h="1" x="25"/>
        <item h="1" x="26"/>
        <item h="1" x="27"/>
        <item h="1" x="28"/>
        <item h="1"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3">
        <item x="1"/>
        <item h="1" x="0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8"/>
    <field x="2"/>
  </rowFields>
  <rowItems count="49">
    <i>
      <x/>
      <x v="83"/>
    </i>
    <i r="1">
      <x v="54"/>
    </i>
    <i r="1">
      <x v="53"/>
    </i>
    <i r="1">
      <x v="76"/>
    </i>
    <i r="1">
      <x v="101"/>
    </i>
    <i r="1">
      <x v="85"/>
    </i>
    <i t="blank">
      <x/>
    </i>
    <i>
      <x v="2"/>
      <x v="15"/>
    </i>
    <i r="1">
      <x v="8"/>
    </i>
    <i r="1">
      <x v="91"/>
    </i>
    <i r="1">
      <x v="37"/>
    </i>
    <i r="1">
      <x v="112"/>
    </i>
    <i r="1">
      <x v="54"/>
    </i>
    <i r="1">
      <x v="83"/>
    </i>
    <i r="1">
      <x v="105"/>
    </i>
    <i r="1">
      <x v="81"/>
    </i>
    <i r="1">
      <x v="122"/>
    </i>
    <i r="1">
      <x v="59"/>
    </i>
    <i r="1">
      <x v="1"/>
    </i>
    <i r="1">
      <x v="78"/>
    </i>
    <i r="1">
      <x v="126"/>
    </i>
    <i r="1">
      <x v="71"/>
    </i>
    <i r="1">
      <x v="95"/>
    </i>
    <i r="1">
      <x v="94"/>
    </i>
    <i r="1">
      <x v="62"/>
    </i>
    <i r="1">
      <x v="84"/>
    </i>
    <i r="1">
      <x v="61"/>
    </i>
    <i r="1">
      <x v="123"/>
    </i>
    <i r="1">
      <x v="41"/>
    </i>
    <i r="1">
      <x v="31"/>
    </i>
    <i r="1">
      <x v="98"/>
    </i>
    <i t="blank">
      <x v="2"/>
    </i>
    <i>
      <x v="3"/>
      <x v="54"/>
    </i>
    <i r="1">
      <x v="112"/>
    </i>
    <i r="1">
      <x v="85"/>
    </i>
    <i t="blank">
      <x v="3"/>
    </i>
    <i>
      <x v="4"/>
      <x v="54"/>
    </i>
    <i r="1">
      <x v="74"/>
    </i>
    <i r="1">
      <x v="31"/>
    </i>
    <i r="1">
      <x v="122"/>
    </i>
    <i r="1">
      <x v="76"/>
    </i>
    <i r="1">
      <x v="94"/>
    </i>
    <i r="1">
      <x v="98"/>
    </i>
    <i r="1">
      <x v="91"/>
    </i>
    <i r="1">
      <x v="85"/>
    </i>
    <i r="1">
      <x v="84"/>
    </i>
    <i r="1">
      <x v="101"/>
    </i>
    <i r="1">
      <x v="41"/>
    </i>
    <i t="blank">
      <x v="4"/>
    </i>
  </rowItems>
  <colFields count="1">
    <field x="11"/>
  </colFields>
  <col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2">
    <pageField fld="3" hier="-1"/>
    <pageField fld="12" hier="-1"/>
  </pageFields>
  <dataFields count="1">
    <dataField name="Average of SCORE" fld="7" subtotal="average" baseField="2" baseItem="73"/>
  </dataFields>
  <formats count="18">
    <format dxfId="33">
      <pivotArea dataOnly="0" outline="0" fieldPosition="0">
        <references count="1">
          <reference field="8" count="0" defaultSubtotal="1"/>
        </references>
      </pivotArea>
    </format>
    <format dxfId="32">
      <pivotArea dataOnly="0" outline="0" fieldPosition="0">
        <references count="1">
          <reference field="8" count="0" defaultSubtotal="1"/>
        </references>
      </pivotArea>
    </format>
    <format dxfId="31">
      <pivotArea field="9" type="button" dataOnly="0" labelOnly="1" outline="0"/>
    </format>
    <format dxfId="30">
      <pivotArea field="9" type="button" dataOnly="0" labelOnly="1" outline="0"/>
    </format>
    <format dxfId="29">
      <pivotArea field="9" type="button" dataOnly="0" labelOnly="1" outline="0"/>
    </format>
    <format dxfId="28">
      <pivotArea field="9" type="button" dataOnly="0" labelOnly="1" outline="0"/>
    </format>
    <format dxfId="27">
      <pivotArea outline="0" collapsedLevelsAreSubtotals="1" fieldPosition="0">
        <references count="1">
          <reference field="8" count="1" selected="0" defaultSubtotal="1">
            <x v="2"/>
          </reference>
        </references>
      </pivotArea>
    </format>
    <format dxfId="26">
      <pivotArea field="8" type="button" dataOnly="0" labelOnly="1" outline="0" axis="axisRow" fieldPosition="0"/>
    </format>
    <format dxfId="25">
      <pivotArea field="2" type="button" dataOnly="0" labelOnly="1" outline="0" axis="axisRow" fieldPosition="1"/>
    </format>
    <format dxfId="24">
      <pivotArea dataOnly="0" labelOnly="1" outline="0" fieldPosition="0">
        <references count="1">
          <reference field="11" count="0"/>
        </references>
      </pivotArea>
    </format>
    <format dxfId="23">
      <pivotArea field="8" type="button" dataOnly="0" labelOnly="1" outline="0" axis="axisRow" fieldPosition="0"/>
    </format>
    <format dxfId="22">
      <pivotArea field="2" type="button" dataOnly="0" labelOnly="1" outline="0" axis="axisRow" fieldPosition="1"/>
    </format>
    <format dxfId="21">
      <pivotArea dataOnly="0" labelOnly="1" outline="0" fieldPosition="0">
        <references count="1">
          <reference field="11" count="0"/>
        </references>
      </pivotArea>
    </format>
    <format dxfId="20">
      <pivotArea grandCol="1" outline="0" collapsedLevelsAreSubtotals="1" fieldPosition="0"/>
    </format>
    <format dxfId="19">
      <pivotArea dataOnly="0" labelOnly="1" grandCol="1" outline="0" fieldPosition="0"/>
    </format>
    <format dxfId="18">
      <pivotArea dataOnly="0" labelOnly="1" grandCol="1" outline="0" fieldPosition="0"/>
    </format>
    <format dxfId="17">
      <pivotArea outline="0" collapsedLevelsAreSubtotals="1" fieldPosition="0">
        <references count="2">
          <reference field="2" count="1" selected="0">
            <x v="100"/>
          </reference>
          <reference field="8" count="1" selected="0">
            <x v="2"/>
          </reference>
        </references>
      </pivotArea>
    </format>
    <format dxfId="16">
      <pivotArea dataOnly="0" labelOnly="1" outline="0" fieldPosition="0">
        <references count="2">
          <reference field="2" count="1">
            <x v="100"/>
          </reference>
          <reference field="8" count="1" selected="0"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9.xml><?xml version="1.0" encoding="utf-8"?>
<pivotTableDefinition xmlns="http://schemas.openxmlformats.org/spreadsheetml/2006/main" name="PivotTable7" cacheId="49" applyNumberFormats="0" applyBorderFormats="0" applyFontFormats="0" applyPatternFormats="0" applyAlignmentFormats="0" applyWidthHeightFormats="1" dataCaption="Values" grandTotalCaption="AVERAGE" updatedVersion="4" minRefreshableVersion="3" rowGrandTotals="0" itemPrintTitles="1" createdVersion="4" indent="0" compact="0" compactData="0" multipleFieldFilters="0">
  <location ref="Y6:AI12" firstHeaderRow="1" firstDataRow="2" firstDataCol="2" rowPageCount="2" colPageCount="1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135"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58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76"/>
        <item x="117"/>
        <item x="38"/>
        <item x="39"/>
        <item x="40"/>
        <item x="42"/>
        <item x="91"/>
        <item x="92"/>
        <item x="43"/>
        <item x="44"/>
        <item x="116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2"/>
        <item x="113"/>
        <item x="114"/>
        <item x="115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2"/>
        <item x="133"/>
        <item x="134"/>
        <item x="5"/>
        <item x="41"/>
        <item x="93"/>
        <item x="128"/>
        <item x="82"/>
        <item x="110"/>
        <item x="11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6">
        <item h="1" x="1"/>
        <item x="3"/>
        <item h="1" x="0"/>
        <item h="1" x="5"/>
        <item h="1" x="2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 defaultSubtotal="0">
      <items count="6">
        <item x="3"/>
        <item x="5"/>
        <item x="0"/>
        <item x="2"/>
        <item x="1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items count="153">
        <item x="152"/>
        <item x="138"/>
        <item x="17"/>
        <item x="131"/>
        <item x="91"/>
        <item x="107"/>
        <item x="12"/>
        <item x="117"/>
        <item x="84"/>
        <item x="70"/>
        <item x="69"/>
        <item x="86"/>
        <item x="43"/>
        <item x="151"/>
        <item x="2"/>
        <item x="109"/>
        <item x="76"/>
        <item x="110"/>
        <item x="85"/>
        <item x="96"/>
        <item x="146"/>
        <item x="137"/>
        <item x="16"/>
        <item x="94"/>
        <item x="115"/>
        <item x="136"/>
        <item x="67"/>
        <item x="148"/>
        <item x="61"/>
        <item x="106"/>
        <item x="35"/>
        <item x="44"/>
        <item x="87"/>
        <item x="82"/>
        <item x="68"/>
        <item x="139"/>
        <item x="79"/>
        <item x="52"/>
        <item x="123"/>
        <item x="100"/>
        <item x="0"/>
        <item x="45"/>
        <item x="145"/>
        <item x="140"/>
        <item x="141"/>
        <item x="30"/>
        <item x="50"/>
        <item x="15"/>
        <item x="47"/>
        <item x="90"/>
        <item x="130"/>
        <item x="54"/>
        <item x="5"/>
        <item x="14"/>
        <item x="126"/>
        <item x="33"/>
        <item x="29"/>
        <item x="8"/>
        <item x="103"/>
        <item x="26"/>
        <item x="142"/>
        <item x="49"/>
        <item x="28"/>
        <item x="125"/>
        <item x="89"/>
        <item x="149"/>
        <item x="134"/>
        <item x="57"/>
        <item x="147"/>
        <item x="132"/>
        <item x="128"/>
        <item x="20"/>
        <item x="71"/>
        <item x="39"/>
        <item x="97"/>
        <item x="18"/>
        <item x="135"/>
        <item x="6"/>
        <item x="78"/>
        <item x="92"/>
        <item x="112"/>
        <item x="104"/>
        <item x="58"/>
        <item x="83"/>
        <item x="48"/>
        <item x="105"/>
        <item x="102"/>
        <item x="13"/>
        <item x="60"/>
        <item x="9"/>
        <item x="93"/>
        <item x="21"/>
        <item x="59"/>
        <item x="119"/>
        <item x="108"/>
        <item x="42"/>
        <item x="127"/>
        <item x="27"/>
        <item x="75"/>
        <item x="25"/>
        <item x="62"/>
        <item x="31"/>
        <item x="144"/>
        <item x="95"/>
        <item x="129"/>
        <item x="55"/>
        <item x="113"/>
        <item x="41"/>
        <item x="121"/>
        <item x="19"/>
        <item x="80"/>
        <item x="32"/>
        <item x="36"/>
        <item x="22"/>
        <item x="81"/>
        <item x="133"/>
        <item x="7"/>
        <item x="150"/>
        <item x="66"/>
        <item x="3"/>
        <item x="116"/>
        <item x="74"/>
        <item x="24"/>
        <item x="114"/>
        <item x="65"/>
        <item x="99"/>
        <item x="56"/>
        <item x="1"/>
        <item x="98"/>
        <item x="4"/>
        <item x="64"/>
        <item x="111"/>
        <item x="72"/>
        <item x="40"/>
        <item x="51"/>
        <item x="34"/>
        <item x="11"/>
        <item x="101"/>
        <item x="23"/>
        <item x="77"/>
        <item x="53"/>
        <item x="122"/>
        <item x="46"/>
        <item x="120"/>
        <item x="63"/>
        <item x="124"/>
        <item x="143"/>
        <item x="10"/>
        <item x="37"/>
        <item x="73"/>
        <item x="118"/>
        <item x="38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30">
        <item h="1" x="22"/>
        <item x="0"/>
        <item x="1"/>
        <item x="2"/>
        <item x="3"/>
        <item x="4"/>
        <item x="5"/>
        <item x="6"/>
        <item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3"/>
        <item h="1" x="24"/>
        <item h="1" x="25"/>
        <item h="1" x="26"/>
        <item h="1" x="27"/>
        <item h="1" x="28"/>
        <item h="1"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3">
        <item x="1"/>
        <item h="1" x="0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8"/>
    <field x="2"/>
  </rowFields>
  <rowItems count="5">
    <i>
      <x v="2"/>
      <x v="13"/>
    </i>
    <i r="1">
      <x v="14"/>
    </i>
    <i r="1">
      <x v="48"/>
    </i>
    <i r="1">
      <x v="49"/>
    </i>
    <i t="blank">
      <x v="2"/>
    </i>
  </rowItems>
  <colFields count="1">
    <field x="11"/>
  </colFields>
  <col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2">
    <pageField fld="3" hier="-1"/>
    <pageField fld="12" hier="-1"/>
  </pageFields>
  <dataFields count="1">
    <dataField name="Average of SCORE" fld="7" subtotal="average" baseField="2" baseItem="73"/>
  </dataFields>
  <formats count="18">
    <format dxfId="51">
      <pivotArea dataOnly="0" outline="0" fieldPosition="0">
        <references count="1">
          <reference field="8" count="0" defaultSubtotal="1"/>
        </references>
      </pivotArea>
    </format>
    <format dxfId="50">
      <pivotArea dataOnly="0" outline="0" fieldPosition="0">
        <references count="1">
          <reference field="8" count="0" defaultSubtotal="1"/>
        </references>
      </pivotArea>
    </format>
    <format dxfId="49">
      <pivotArea field="9" type="button" dataOnly="0" labelOnly="1" outline="0"/>
    </format>
    <format dxfId="48">
      <pivotArea field="9" type="button" dataOnly="0" labelOnly="1" outline="0"/>
    </format>
    <format dxfId="47">
      <pivotArea field="9" type="button" dataOnly="0" labelOnly="1" outline="0"/>
    </format>
    <format dxfId="46">
      <pivotArea field="9" type="button" dataOnly="0" labelOnly="1" outline="0"/>
    </format>
    <format dxfId="45">
      <pivotArea outline="0" collapsedLevelsAreSubtotals="1" fieldPosition="0">
        <references count="1">
          <reference field="8" count="1" selected="0" defaultSubtotal="1">
            <x v="2"/>
          </reference>
        </references>
      </pivotArea>
    </format>
    <format dxfId="44">
      <pivotArea field="8" type="button" dataOnly="0" labelOnly="1" outline="0" axis="axisRow" fieldPosition="0"/>
    </format>
    <format dxfId="43">
      <pivotArea field="2" type="button" dataOnly="0" labelOnly="1" outline="0" axis="axisRow" fieldPosition="1"/>
    </format>
    <format dxfId="42">
      <pivotArea dataOnly="0" labelOnly="1" outline="0" fieldPosition="0">
        <references count="1">
          <reference field="11" count="0"/>
        </references>
      </pivotArea>
    </format>
    <format dxfId="41">
      <pivotArea field="8" type="button" dataOnly="0" labelOnly="1" outline="0" axis="axisRow" fieldPosition="0"/>
    </format>
    <format dxfId="40">
      <pivotArea field="2" type="button" dataOnly="0" labelOnly="1" outline="0" axis="axisRow" fieldPosition="1"/>
    </format>
    <format dxfId="39">
      <pivotArea dataOnly="0" labelOnly="1" outline="0" fieldPosition="0">
        <references count="1">
          <reference field="11" count="0"/>
        </references>
      </pivotArea>
    </format>
    <format dxfId="38">
      <pivotArea grandCol="1" outline="0" collapsedLevelsAreSubtotals="1" fieldPosition="0"/>
    </format>
    <format dxfId="37">
      <pivotArea dataOnly="0" labelOnly="1" grandCol="1" outline="0" fieldPosition="0"/>
    </format>
    <format dxfId="36">
      <pivotArea dataOnly="0" labelOnly="1" grandCol="1" outline="0" fieldPosition="0"/>
    </format>
    <format dxfId="35">
      <pivotArea outline="0" collapsedLevelsAreSubtotals="1" fieldPosition="0">
        <references count="2">
          <reference field="2" count="1" selected="0">
            <x v="100"/>
          </reference>
          <reference field="8" count="1" selected="0">
            <x v="2"/>
          </reference>
        </references>
      </pivotArea>
    </format>
    <format dxfId="34">
      <pivotArea dataOnly="0" labelOnly="1" outline="0" fieldPosition="0">
        <references count="2">
          <reference field="2" count="1">
            <x v="100"/>
          </reference>
          <reference field="8" count="1" selected="0"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5" Type="http://schemas.openxmlformats.org/officeDocument/2006/relationships/printerSettings" Target="../printerSettings/printerSettings3.bin"/><Relationship Id="rId4" Type="http://schemas.openxmlformats.org/officeDocument/2006/relationships/pivotTable" Target="../pivotTables/pivotTable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L40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5.140625" customWidth="1"/>
    <col min="2" max="2" width="16.85546875" customWidth="1"/>
    <col min="3" max="3" width="25.28515625" customWidth="1"/>
    <col min="4" max="11" width="8.7109375" customWidth="1"/>
    <col min="12" max="12" width="8.7109375" style="1" customWidth="1"/>
    <col min="13" max="13" width="8.42578125" customWidth="1"/>
    <col min="14" max="14" width="16.85546875" customWidth="1"/>
    <col min="15" max="15" width="25.28515625" customWidth="1"/>
    <col min="16" max="23" width="8.7109375" customWidth="1"/>
    <col min="24" max="24" width="8.7109375" style="1" customWidth="1"/>
    <col min="25" max="25" width="3.140625" customWidth="1"/>
    <col min="26" max="26" width="5" customWidth="1"/>
    <col min="27" max="27" width="16.85546875" customWidth="1"/>
    <col min="28" max="28" width="25.28515625" customWidth="1"/>
    <col min="29" max="36" width="8.7109375" customWidth="1"/>
    <col min="37" max="37" width="8.7109375" style="1" customWidth="1"/>
    <col min="38" max="39" width="3.140625" customWidth="1"/>
    <col min="40" max="40" width="16.85546875" customWidth="1"/>
    <col min="41" max="41" width="25.28515625" customWidth="1"/>
    <col min="42" max="49" width="8.5703125" customWidth="1"/>
    <col min="50" max="50" width="8.5703125" style="1" customWidth="1"/>
  </cols>
  <sheetData>
    <row r="1" spans="1:90" ht="21" x14ac:dyDescent="0.35">
      <c r="B1" s="47" t="s">
        <v>384</v>
      </c>
      <c r="N1" s="47" t="s">
        <v>393</v>
      </c>
      <c r="AA1" s="47" t="s">
        <v>394</v>
      </c>
      <c r="AN1" s="47" t="s">
        <v>395</v>
      </c>
    </row>
    <row r="2" spans="1:90" x14ac:dyDescent="0.2">
      <c r="E2" s="87" t="s">
        <v>388</v>
      </c>
      <c r="F2" s="83" t="s">
        <v>389</v>
      </c>
      <c r="G2" s="84"/>
      <c r="H2" s="84"/>
      <c r="I2" s="84"/>
      <c r="J2" s="84"/>
      <c r="K2" s="85"/>
      <c r="Q2" s="87" t="s">
        <v>388</v>
      </c>
      <c r="R2" s="83" t="s">
        <v>389</v>
      </c>
      <c r="S2" s="84"/>
      <c r="T2" s="84"/>
      <c r="U2" s="84"/>
      <c r="V2" s="84"/>
      <c r="W2" s="85"/>
      <c r="AD2" s="87" t="s">
        <v>388</v>
      </c>
      <c r="AE2" s="83" t="s">
        <v>389</v>
      </c>
      <c r="AF2" s="84"/>
      <c r="AG2" s="84"/>
      <c r="AH2" s="84"/>
      <c r="AI2" s="84"/>
      <c r="AJ2" s="85"/>
      <c r="AQ2" s="87" t="s">
        <v>388</v>
      </c>
      <c r="AR2" s="83" t="s">
        <v>389</v>
      </c>
      <c r="AS2" s="84"/>
      <c r="AT2" s="84"/>
      <c r="AU2" s="84"/>
      <c r="AV2" s="84"/>
      <c r="AW2" s="85"/>
    </row>
    <row r="3" spans="1:90" x14ac:dyDescent="0.2">
      <c r="B3" s="28" t="s">
        <v>121</v>
      </c>
      <c r="C3" s="28" t="s">
        <v>187</v>
      </c>
      <c r="E3" s="87" t="s">
        <v>390</v>
      </c>
      <c r="F3" s="83"/>
      <c r="G3" s="84"/>
      <c r="H3" s="84"/>
      <c r="I3" s="84"/>
      <c r="J3" s="84"/>
      <c r="K3" s="85"/>
      <c r="N3" s="28" t="s">
        <v>121</v>
      </c>
      <c r="O3" s="28" t="s">
        <v>4</v>
      </c>
      <c r="Q3" s="87" t="s">
        <v>390</v>
      </c>
      <c r="R3" s="83"/>
      <c r="S3" s="84"/>
      <c r="T3" s="84"/>
      <c r="U3" s="84"/>
      <c r="V3" s="84"/>
      <c r="W3" s="85"/>
      <c r="AA3" s="28" t="s">
        <v>121</v>
      </c>
      <c r="AB3" s="28" t="s">
        <v>2</v>
      </c>
      <c r="AD3" s="87" t="s">
        <v>390</v>
      </c>
      <c r="AE3" s="83"/>
      <c r="AF3" s="84"/>
      <c r="AG3" s="84"/>
      <c r="AH3" s="84"/>
      <c r="AI3" s="84"/>
      <c r="AJ3" s="85"/>
      <c r="AN3" s="28" t="s">
        <v>121</v>
      </c>
      <c r="AO3" s="28" t="s">
        <v>1</v>
      </c>
      <c r="AQ3" s="87" t="s">
        <v>390</v>
      </c>
      <c r="AR3" s="83"/>
      <c r="AS3" s="84"/>
      <c r="AT3" s="84"/>
      <c r="AU3" s="84"/>
      <c r="AV3" s="84"/>
      <c r="AW3" s="85"/>
    </row>
    <row r="4" spans="1:90" x14ac:dyDescent="0.2">
      <c r="B4" s="28" t="s">
        <v>385</v>
      </c>
      <c r="C4" s="28" t="s">
        <v>386</v>
      </c>
      <c r="E4" s="87"/>
      <c r="F4" s="83"/>
      <c r="G4" s="84"/>
      <c r="H4" s="84"/>
      <c r="I4" s="84"/>
      <c r="J4" s="84"/>
      <c r="K4" s="85"/>
      <c r="N4" s="28" t="s">
        <v>385</v>
      </c>
      <c r="O4" s="28" t="s">
        <v>386</v>
      </c>
      <c r="Q4" s="87"/>
      <c r="R4" s="83"/>
      <c r="S4" s="84"/>
      <c r="T4" s="84"/>
      <c r="U4" s="84"/>
      <c r="V4" s="84"/>
      <c r="W4" s="85"/>
      <c r="AA4" s="28" t="s">
        <v>385</v>
      </c>
      <c r="AB4" s="28" t="s">
        <v>386</v>
      </c>
      <c r="AD4" s="87"/>
      <c r="AE4" s="83"/>
      <c r="AF4" s="84"/>
      <c r="AG4" s="84"/>
      <c r="AH4" s="84"/>
      <c r="AI4" s="84"/>
      <c r="AJ4" s="85"/>
      <c r="AN4" s="28" t="s">
        <v>385</v>
      </c>
      <c r="AO4" s="28" t="s">
        <v>386</v>
      </c>
      <c r="AQ4" s="87"/>
      <c r="AR4" s="83"/>
      <c r="AS4" s="84"/>
      <c r="AT4" s="84"/>
      <c r="AU4" s="84"/>
      <c r="AV4" s="84"/>
      <c r="AW4" s="85"/>
    </row>
    <row r="6" spans="1:90" s="38" customFormat="1" ht="30.75" customHeight="1" x14ac:dyDescent="0.2">
      <c r="B6" s="24" t="s">
        <v>392</v>
      </c>
      <c r="C6" s="25"/>
      <c r="D6" s="24" t="s">
        <v>376</v>
      </c>
      <c r="E6" s="25"/>
      <c r="F6" s="25"/>
      <c r="G6" s="25"/>
      <c r="H6" s="25"/>
      <c r="I6" s="25"/>
      <c r="J6" s="25"/>
      <c r="K6" s="25"/>
      <c r="L6" s="75"/>
      <c r="M6"/>
      <c r="N6" s="24" t="s">
        <v>392</v>
      </c>
      <c r="O6" s="25"/>
      <c r="P6" s="24" t="s">
        <v>376</v>
      </c>
      <c r="Q6" s="25"/>
      <c r="R6" s="25"/>
      <c r="S6" s="25"/>
      <c r="T6" s="25"/>
      <c r="U6" s="25"/>
      <c r="V6" s="25"/>
      <c r="W6" s="25"/>
      <c r="X6" s="75"/>
      <c r="Y6"/>
      <c r="Z6"/>
      <c r="AA6" s="24" t="s">
        <v>392</v>
      </c>
      <c r="AB6" s="25"/>
      <c r="AC6" s="24" t="s">
        <v>376</v>
      </c>
      <c r="AD6" s="25"/>
      <c r="AE6" s="25"/>
      <c r="AF6" s="25"/>
      <c r="AG6" s="25"/>
      <c r="AH6" s="25"/>
      <c r="AI6" s="25"/>
      <c r="AJ6" s="25"/>
      <c r="AK6" s="75"/>
      <c r="AL6"/>
      <c r="AM6"/>
      <c r="AN6" s="24" t="s">
        <v>392</v>
      </c>
      <c r="AO6" s="25"/>
      <c r="AP6" s="24" t="s">
        <v>376</v>
      </c>
      <c r="AQ6" s="25"/>
      <c r="AR6" s="25"/>
      <c r="AS6" s="25"/>
      <c r="AT6" s="25"/>
      <c r="AU6" s="25"/>
      <c r="AV6" s="25"/>
      <c r="AW6" s="25"/>
      <c r="AX6" s="75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</row>
    <row r="7" spans="1:90" s="38" customFormat="1" x14ac:dyDescent="0.2">
      <c r="B7" s="88" t="s">
        <v>113</v>
      </c>
      <c r="C7" s="88" t="s">
        <v>209</v>
      </c>
      <c r="D7" s="88">
        <v>1</v>
      </c>
      <c r="E7" s="89">
        <v>2</v>
      </c>
      <c r="F7" s="89">
        <v>3</v>
      </c>
      <c r="G7" s="89">
        <v>4</v>
      </c>
      <c r="H7" s="89">
        <v>5</v>
      </c>
      <c r="I7" s="89">
        <v>6</v>
      </c>
      <c r="J7" s="89">
        <v>7</v>
      </c>
      <c r="K7" s="89">
        <v>8</v>
      </c>
      <c r="L7" s="93" t="s">
        <v>391</v>
      </c>
      <c r="M7"/>
      <c r="N7" s="88" t="s">
        <v>113</v>
      </c>
      <c r="O7" s="88" t="s">
        <v>209</v>
      </c>
      <c r="P7" s="88">
        <v>1</v>
      </c>
      <c r="Q7" s="89">
        <v>2</v>
      </c>
      <c r="R7" s="89">
        <v>3</v>
      </c>
      <c r="S7" s="89">
        <v>4</v>
      </c>
      <c r="T7" s="89">
        <v>5</v>
      </c>
      <c r="U7" s="89">
        <v>6</v>
      </c>
      <c r="V7" s="89">
        <v>7</v>
      </c>
      <c r="W7" s="89">
        <v>8</v>
      </c>
      <c r="X7" s="93" t="s">
        <v>391</v>
      </c>
      <c r="Y7"/>
      <c r="Z7"/>
      <c r="AA7" s="88" t="s">
        <v>113</v>
      </c>
      <c r="AB7" s="88" t="s">
        <v>209</v>
      </c>
      <c r="AC7" s="88">
        <v>1</v>
      </c>
      <c r="AD7" s="89">
        <v>2</v>
      </c>
      <c r="AE7" s="89">
        <v>3</v>
      </c>
      <c r="AF7" s="89">
        <v>4</v>
      </c>
      <c r="AG7" s="89">
        <v>5</v>
      </c>
      <c r="AH7" s="89">
        <v>6</v>
      </c>
      <c r="AI7" s="89">
        <v>7</v>
      </c>
      <c r="AJ7" s="89">
        <v>8</v>
      </c>
      <c r="AK7" s="93" t="s">
        <v>391</v>
      </c>
      <c r="AL7"/>
      <c r="AM7"/>
      <c r="AN7" s="88" t="s">
        <v>113</v>
      </c>
      <c r="AO7" s="88" t="s">
        <v>209</v>
      </c>
      <c r="AP7" s="88">
        <v>1</v>
      </c>
      <c r="AQ7" s="89">
        <v>2</v>
      </c>
      <c r="AR7" s="89">
        <v>3</v>
      </c>
      <c r="AS7" s="89">
        <v>4</v>
      </c>
      <c r="AT7" s="89">
        <v>5</v>
      </c>
      <c r="AU7" s="89">
        <v>6</v>
      </c>
      <c r="AV7" s="89">
        <v>7</v>
      </c>
      <c r="AW7" s="89">
        <v>8</v>
      </c>
      <c r="AX7" s="93" t="s">
        <v>391</v>
      </c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</row>
    <row r="8" spans="1:90" s="38" customFormat="1" x14ac:dyDescent="0.2">
      <c r="A8" s="38">
        <v>1</v>
      </c>
      <c r="B8" s="24" t="s">
        <v>114</v>
      </c>
      <c r="C8" s="24" t="s">
        <v>267</v>
      </c>
      <c r="D8" s="76">
        <v>183</v>
      </c>
      <c r="E8" s="79">
        <v>173</v>
      </c>
      <c r="F8" s="79">
        <v>172</v>
      </c>
      <c r="G8" s="79">
        <v>169</v>
      </c>
      <c r="H8" s="79">
        <v>160</v>
      </c>
      <c r="I8" s="79">
        <v>158</v>
      </c>
      <c r="J8" s="79">
        <v>152</v>
      </c>
      <c r="K8" s="79">
        <v>149</v>
      </c>
      <c r="L8" s="90">
        <v>164.5</v>
      </c>
      <c r="M8" s="99">
        <v>1</v>
      </c>
      <c r="N8" s="24" t="s">
        <v>114</v>
      </c>
      <c r="O8" s="24" t="s">
        <v>268</v>
      </c>
      <c r="P8" s="76">
        <v>176</v>
      </c>
      <c r="Q8" s="79">
        <v>172</v>
      </c>
      <c r="R8" s="79">
        <v>171</v>
      </c>
      <c r="S8" s="79">
        <v>166</v>
      </c>
      <c r="T8" s="79">
        <v>165</v>
      </c>
      <c r="U8" s="79">
        <v>163</v>
      </c>
      <c r="V8" s="79">
        <v>157</v>
      </c>
      <c r="W8" s="79">
        <v>156</v>
      </c>
      <c r="X8" s="90">
        <v>165.75</v>
      </c>
      <c r="Y8"/>
      <c r="Z8">
        <v>1</v>
      </c>
      <c r="AA8" s="24" t="s">
        <v>114</v>
      </c>
      <c r="AB8" s="24" t="s">
        <v>260</v>
      </c>
      <c r="AC8" s="76">
        <v>190</v>
      </c>
      <c r="AD8" s="79">
        <v>188</v>
      </c>
      <c r="AE8" s="79">
        <v>186</v>
      </c>
      <c r="AF8" s="79">
        <v>178</v>
      </c>
      <c r="AG8" s="79">
        <v>177</v>
      </c>
      <c r="AH8" s="79">
        <v>175</v>
      </c>
      <c r="AI8" s="79">
        <v>173</v>
      </c>
      <c r="AJ8" s="79">
        <v>169</v>
      </c>
      <c r="AK8" s="90">
        <v>179.5</v>
      </c>
      <c r="AL8"/>
      <c r="AM8">
        <v>1</v>
      </c>
      <c r="AN8" s="26" t="s">
        <v>197</v>
      </c>
      <c r="AO8" s="31" t="s">
        <v>340</v>
      </c>
      <c r="AP8" s="77">
        <v>133</v>
      </c>
      <c r="AQ8" s="80">
        <v>129</v>
      </c>
      <c r="AR8" s="80">
        <v>126</v>
      </c>
      <c r="AS8" s="80">
        <v>124</v>
      </c>
      <c r="AT8" s="80">
        <v>123</v>
      </c>
      <c r="AU8" s="80">
        <v>122</v>
      </c>
      <c r="AV8" s="80">
        <v>119</v>
      </c>
      <c r="AW8" s="80">
        <v>112</v>
      </c>
      <c r="AX8" s="91">
        <v>123.5</v>
      </c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</row>
    <row r="9" spans="1:90" x14ac:dyDescent="0.2">
      <c r="A9">
        <v>2</v>
      </c>
      <c r="B9" s="26" t="s">
        <v>114</v>
      </c>
      <c r="C9" s="31" t="s">
        <v>277</v>
      </c>
      <c r="D9" s="77">
        <v>114</v>
      </c>
      <c r="E9" s="80">
        <v>113</v>
      </c>
      <c r="F9" s="80">
        <v>110</v>
      </c>
      <c r="G9" s="80">
        <v>89</v>
      </c>
      <c r="H9" s="80">
        <v>81</v>
      </c>
      <c r="I9" s="80">
        <v>77</v>
      </c>
      <c r="J9" s="80">
        <v>75</v>
      </c>
      <c r="K9" s="80">
        <v>74</v>
      </c>
      <c r="L9" s="91">
        <v>91.625</v>
      </c>
      <c r="M9" s="99">
        <v>2</v>
      </c>
      <c r="N9" s="26" t="s">
        <v>114</v>
      </c>
      <c r="O9" s="31" t="s">
        <v>298</v>
      </c>
      <c r="P9" s="77">
        <v>170</v>
      </c>
      <c r="Q9" s="80">
        <v>156</v>
      </c>
      <c r="R9" s="80">
        <v>150</v>
      </c>
      <c r="S9" s="80">
        <v>146</v>
      </c>
      <c r="T9" s="80">
        <v>131</v>
      </c>
      <c r="U9" s="80">
        <v>130</v>
      </c>
      <c r="V9" s="80">
        <v>128</v>
      </c>
      <c r="W9" s="80">
        <v>121</v>
      </c>
      <c r="X9" s="91">
        <v>141.5</v>
      </c>
      <c r="Z9">
        <v>2</v>
      </c>
      <c r="AA9" s="26" t="s">
        <v>114</v>
      </c>
      <c r="AB9" s="31" t="s">
        <v>233</v>
      </c>
      <c r="AC9" s="77">
        <v>190</v>
      </c>
      <c r="AD9" s="80">
        <v>183</v>
      </c>
      <c r="AE9" s="80">
        <v>183</v>
      </c>
      <c r="AF9" s="80">
        <v>170</v>
      </c>
      <c r="AG9" s="80">
        <v>165</v>
      </c>
      <c r="AH9" s="80">
        <v>164</v>
      </c>
      <c r="AI9" s="80">
        <v>160</v>
      </c>
      <c r="AJ9" s="80">
        <v>151</v>
      </c>
      <c r="AK9" s="91">
        <v>170.75</v>
      </c>
      <c r="AN9" s="24"/>
      <c r="AO9" s="25"/>
      <c r="AP9" s="76"/>
      <c r="AQ9" s="79"/>
      <c r="AR9" s="79"/>
      <c r="AS9" s="79"/>
      <c r="AT9" s="79"/>
      <c r="AU9" s="79"/>
      <c r="AV9" s="79"/>
      <c r="AW9" s="79"/>
      <c r="AX9" s="90"/>
    </row>
    <row r="10" spans="1:90" x14ac:dyDescent="0.2">
      <c r="B10" s="33"/>
      <c r="C10" s="34"/>
      <c r="D10" s="78"/>
      <c r="E10" s="81"/>
      <c r="F10" s="81"/>
      <c r="G10" s="81"/>
      <c r="H10" s="81"/>
      <c r="I10" s="81"/>
      <c r="J10" s="81"/>
      <c r="K10" s="81"/>
      <c r="L10" s="92"/>
      <c r="M10" s="99">
        <v>3</v>
      </c>
      <c r="N10" s="26" t="s">
        <v>114</v>
      </c>
      <c r="O10" s="31" t="s">
        <v>246</v>
      </c>
      <c r="P10" s="77">
        <v>156</v>
      </c>
      <c r="Q10" s="80">
        <v>146</v>
      </c>
      <c r="R10" s="80">
        <v>137</v>
      </c>
      <c r="S10" s="80">
        <v>133</v>
      </c>
      <c r="T10" s="80">
        <v>130</v>
      </c>
      <c r="U10" s="80">
        <v>129</v>
      </c>
      <c r="V10" s="80">
        <v>126</v>
      </c>
      <c r="W10" s="80">
        <v>120</v>
      </c>
      <c r="X10" s="91">
        <v>134.625</v>
      </c>
      <c r="Z10">
        <v>3</v>
      </c>
      <c r="AA10" s="26" t="s">
        <v>114</v>
      </c>
      <c r="AB10" s="31" t="s">
        <v>297</v>
      </c>
      <c r="AC10" s="77">
        <v>167</v>
      </c>
      <c r="AD10" s="80">
        <v>154</v>
      </c>
      <c r="AE10" s="80">
        <v>153</v>
      </c>
      <c r="AF10" s="80">
        <v>147</v>
      </c>
      <c r="AG10" s="80">
        <v>146</v>
      </c>
      <c r="AH10" s="80">
        <v>145</v>
      </c>
      <c r="AI10" s="80">
        <v>142</v>
      </c>
      <c r="AJ10" s="80">
        <v>136</v>
      </c>
      <c r="AK10" s="91">
        <v>148.75</v>
      </c>
      <c r="AM10">
        <v>1</v>
      </c>
      <c r="AN10" s="24" t="s">
        <v>114</v>
      </c>
      <c r="AO10" s="24" t="s">
        <v>234</v>
      </c>
      <c r="AP10" s="76">
        <v>200</v>
      </c>
      <c r="AQ10" s="79">
        <v>200</v>
      </c>
      <c r="AR10" s="79">
        <v>198</v>
      </c>
      <c r="AS10" s="79">
        <v>196</v>
      </c>
      <c r="AT10" s="79">
        <v>196</v>
      </c>
      <c r="AU10" s="79">
        <v>196</v>
      </c>
      <c r="AV10" s="79">
        <v>196</v>
      </c>
      <c r="AW10" s="79">
        <v>196</v>
      </c>
      <c r="AX10" s="90">
        <v>197.25</v>
      </c>
    </row>
    <row r="11" spans="1:90" x14ac:dyDescent="0.2">
      <c r="M11" s="99">
        <v>4</v>
      </c>
      <c r="N11" s="26" t="s">
        <v>114</v>
      </c>
      <c r="O11" s="31" t="s">
        <v>279</v>
      </c>
      <c r="P11" s="77">
        <v>158</v>
      </c>
      <c r="Q11" s="80">
        <v>145</v>
      </c>
      <c r="R11" s="80">
        <v>142</v>
      </c>
      <c r="S11" s="80">
        <v>127</v>
      </c>
      <c r="T11" s="80">
        <v>125</v>
      </c>
      <c r="U11" s="80">
        <v>123</v>
      </c>
      <c r="V11" s="80">
        <v>123</v>
      </c>
      <c r="W11" s="80">
        <v>123</v>
      </c>
      <c r="X11" s="91">
        <v>133.25</v>
      </c>
      <c r="Z11">
        <v>4</v>
      </c>
      <c r="AA11" s="26" t="s">
        <v>114</v>
      </c>
      <c r="AB11" s="31" t="s">
        <v>251</v>
      </c>
      <c r="AC11" s="77">
        <v>114</v>
      </c>
      <c r="AD11" s="80">
        <v>103</v>
      </c>
      <c r="AE11" s="80">
        <v>88</v>
      </c>
      <c r="AF11" s="80">
        <v>79</v>
      </c>
      <c r="AG11" s="80">
        <v>74</v>
      </c>
      <c r="AH11" s="80">
        <v>68</v>
      </c>
      <c r="AI11" s="80">
        <v>36</v>
      </c>
      <c r="AJ11" s="80">
        <v>36</v>
      </c>
      <c r="AK11" s="91">
        <v>74.75</v>
      </c>
      <c r="AM11">
        <v>2</v>
      </c>
      <c r="AN11" s="26" t="s">
        <v>114</v>
      </c>
      <c r="AO11" s="31" t="s">
        <v>228</v>
      </c>
      <c r="AP11" s="77">
        <v>193</v>
      </c>
      <c r="AQ11" s="80">
        <v>192</v>
      </c>
      <c r="AR11" s="80">
        <v>188</v>
      </c>
      <c r="AS11" s="80">
        <v>187</v>
      </c>
      <c r="AT11" s="80">
        <v>185</v>
      </c>
      <c r="AU11" s="80">
        <v>184</v>
      </c>
      <c r="AV11" s="80">
        <v>183</v>
      </c>
      <c r="AW11" s="80">
        <v>183</v>
      </c>
      <c r="AX11" s="91">
        <v>186.875</v>
      </c>
    </row>
    <row r="12" spans="1:90" x14ac:dyDescent="0.2">
      <c r="M12" s="99">
        <v>5</v>
      </c>
      <c r="N12" s="26" t="s">
        <v>114</v>
      </c>
      <c r="O12" s="31" t="s">
        <v>280</v>
      </c>
      <c r="P12" s="77">
        <v>143</v>
      </c>
      <c r="Q12" s="80">
        <v>141</v>
      </c>
      <c r="R12" s="80">
        <v>130</v>
      </c>
      <c r="S12" s="80">
        <v>129</v>
      </c>
      <c r="T12" s="80">
        <v>126</v>
      </c>
      <c r="U12" s="80">
        <v>115</v>
      </c>
      <c r="V12" s="80">
        <v>115</v>
      </c>
      <c r="W12" s="80">
        <v>114</v>
      </c>
      <c r="X12" s="91">
        <v>126.625</v>
      </c>
      <c r="AA12" s="33"/>
      <c r="AB12" s="34"/>
      <c r="AC12" s="78"/>
      <c r="AD12" s="81"/>
      <c r="AE12" s="81"/>
      <c r="AF12" s="81"/>
      <c r="AG12" s="81"/>
      <c r="AH12" s="81"/>
      <c r="AI12" s="81"/>
      <c r="AJ12" s="81"/>
      <c r="AK12" s="92"/>
      <c r="AM12">
        <v>3</v>
      </c>
      <c r="AN12" s="26" t="s">
        <v>114</v>
      </c>
      <c r="AO12" s="31" t="s">
        <v>278</v>
      </c>
      <c r="AP12" s="77">
        <v>190</v>
      </c>
      <c r="AQ12" s="80">
        <v>188</v>
      </c>
      <c r="AR12" s="80">
        <v>186</v>
      </c>
      <c r="AS12" s="80">
        <v>184</v>
      </c>
      <c r="AT12" s="80">
        <v>182</v>
      </c>
      <c r="AU12" s="80">
        <v>181</v>
      </c>
      <c r="AV12" s="80">
        <v>181</v>
      </c>
      <c r="AW12" s="80">
        <v>180</v>
      </c>
      <c r="AX12" s="91">
        <v>184</v>
      </c>
    </row>
    <row r="13" spans="1:90" x14ac:dyDescent="0.2">
      <c r="M13" s="99">
        <v>6</v>
      </c>
      <c r="N13" s="26" t="s">
        <v>114</v>
      </c>
      <c r="O13" s="31" t="s">
        <v>249</v>
      </c>
      <c r="P13" s="77">
        <v>120</v>
      </c>
      <c r="Q13" s="80">
        <v>97</v>
      </c>
      <c r="R13" s="80">
        <v>92</v>
      </c>
      <c r="S13" s="80">
        <v>89</v>
      </c>
      <c r="T13" s="80">
        <v>84</v>
      </c>
      <c r="U13" s="80">
        <v>81</v>
      </c>
      <c r="V13" s="80">
        <v>78</v>
      </c>
      <c r="W13" s="80">
        <v>66</v>
      </c>
      <c r="X13" s="91">
        <v>88.375</v>
      </c>
      <c r="AK13"/>
      <c r="AM13">
        <v>4</v>
      </c>
      <c r="AN13" s="26" t="s">
        <v>114</v>
      </c>
      <c r="AO13" s="31" t="s">
        <v>245</v>
      </c>
      <c r="AP13" s="77">
        <v>196</v>
      </c>
      <c r="AQ13" s="80">
        <v>194</v>
      </c>
      <c r="AR13" s="80">
        <v>188</v>
      </c>
      <c r="AS13" s="80">
        <v>181</v>
      </c>
      <c r="AT13" s="80">
        <v>179</v>
      </c>
      <c r="AU13" s="80">
        <v>178</v>
      </c>
      <c r="AV13" s="80">
        <v>173</v>
      </c>
      <c r="AW13" s="80">
        <v>165</v>
      </c>
      <c r="AX13" s="91">
        <v>181.75</v>
      </c>
    </row>
    <row r="14" spans="1:90" x14ac:dyDescent="0.2">
      <c r="N14" s="24"/>
      <c r="O14" s="25"/>
      <c r="P14" s="76"/>
      <c r="Q14" s="79"/>
      <c r="R14" s="79"/>
      <c r="S14" s="79"/>
      <c r="T14" s="79"/>
      <c r="U14" s="79"/>
      <c r="V14" s="79"/>
      <c r="W14" s="79"/>
      <c r="X14" s="90"/>
      <c r="AK14"/>
      <c r="AM14">
        <v>4</v>
      </c>
      <c r="AN14" s="26" t="s">
        <v>114</v>
      </c>
      <c r="AO14" s="31" t="s">
        <v>299</v>
      </c>
      <c r="AP14" s="77">
        <v>188</v>
      </c>
      <c r="AQ14" s="80">
        <v>184</v>
      </c>
      <c r="AR14" s="80">
        <v>184</v>
      </c>
      <c r="AS14" s="80">
        <v>181</v>
      </c>
      <c r="AT14" s="80">
        <v>180</v>
      </c>
      <c r="AU14" s="80">
        <v>179</v>
      </c>
      <c r="AV14" s="80">
        <v>179</v>
      </c>
      <c r="AW14" s="80">
        <v>178</v>
      </c>
      <c r="AX14" s="91">
        <v>181.625</v>
      </c>
    </row>
    <row r="15" spans="1:90" x14ac:dyDescent="0.2">
      <c r="M15">
        <v>1</v>
      </c>
      <c r="N15" s="24" t="s">
        <v>0</v>
      </c>
      <c r="O15" s="24" t="s">
        <v>230</v>
      </c>
      <c r="P15" s="76">
        <v>84</v>
      </c>
      <c r="Q15" s="79">
        <v>74</v>
      </c>
      <c r="R15" s="79">
        <v>70</v>
      </c>
      <c r="S15" s="79">
        <v>67</v>
      </c>
      <c r="T15" s="79">
        <v>61</v>
      </c>
      <c r="U15" s="79">
        <v>57</v>
      </c>
      <c r="V15" s="79">
        <v>51</v>
      </c>
      <c r="W15" s="79">
        <v>49</v>
      </c>
      <c r="X15" s="90">
        <v>64.125</v>
      </c>
      <c r="AK15"/>
      <c r="AM15">
        <v>5</v>
      </c>
      <c r="AN15" s="26" t="s">
        <v>114</v>
      </c>
      <c r="AO15" s="31" t="s">
        <v>271</v>
      </c>
      <c r="AP15" s="77">
        <v>190</v>
      </c>
      <c r="AQ15" s="80">
        <v>185</v>
      </c>
      <c r="AR15" s="80">
        <v>182</v>
      </c>
      <c r="AS15" s="80">
        <v>182</v>
      </c>
      <c r="AT15" s="80">
        <v>178</v>
      </c>
      <c r="AU15" s="80">
        <v>177</v>
      </c>
      <c r="AV15" s="80">
        <v>168</v>
      </c>
      <c r="AW15" s="80">
        <v>159</v>
      </c>
      <c r="AX15" s="91">
        <v>177.625</v>
      </c>
    </row>
    <row r="16" spans="1:90" x14ac:dyDescent="0.2">
      <c r="M16">
        <v>2</v>
      </c>
      <c r="N16" s="26" t="s">
        <v>0</v>
      </c>
      <c r="O16" s="31" t="s">
        <v>288</v>
      </c>
      <c r="P16" s="77">
        <v>58</v>
      </c>
      <c r="Q16" s="80">
        <v>53</v>
      </c>
      <c r="R16" s="80">
        <v>45</v>
      </c>
      <c r="S16" s="80">
        <v>39</v>
      </c>
      <c r="T16" s="80">
        <v>36</v>
      </c>
      <c r="U16" s="80">
        <v>36</v>
      </c>
      <c r="V16" s="80">
        <v>35</v>
      </c>
      <c r="W16" s="80">
        <v>30</v>
      </c>
      <c r="X16" s="91">
        <v>41.5</v>
      </c>
      <c r="AK16"/>
      <c r="AM16">
        <v>6</v>
      </c>
      <c r="AN16" s="26" t="s">
        <v>114</v>
      </c>
      <c r="AO16" s="31" t="s">
        <v>293</v>
      </c>
      <c r="AP16" s="77">
        <v>189</v>
      </c>
      <c r="AQ16" s="80">
        <v>178</v>
      </c>
      <c r="AR16" s="80">
        <v>177</v>
      </c>
      <c r="AS16" s="80">
        <v>177</v>
      </c>
      <c r="AT16" s="80">
        <v>177</v>
      </c>
      <c r="AU16" s="80">
        <v>173</v>
      </c>
      <c r="AV16" s="80">
        <v>170</v>
      </c>
      <c r="AW16" s="80">
        <v>170</v>
      </c>
      <c r="AX16" s="91">
        <v>176.375</v>
      </c>
    </row>
    <row r="17" spans="14:50" x14ac:dyDescent="0.2">
      <c r="N17" s="33"/>
      <c r="O17" s="34"/>
      <c r="P17" s="78"/>
      <c r="Q17" s="81"/>
      <c r="R17" s="81"/>
      <c r="S17" s="81"/>
      <c r="T17" s="81"/>
      <c r="U17" s="81"/>
      <c r="V17" s="81"/>
      <c r="W17" s="81"/>
      <c r="X17" s="92"/>
      <c r="AK17"/>
      <c r="AM17">
        <v>7</v>
      </c>
      <c r="AN17" s="26" t="s">
        <v>114</v>
      </c>
      <c r="AO17" s="31" t="s">
        <v>341</v>
      </c>
      <c r="AP17" s="77">
        <v>178</v>
      </c>
      <c r="AQ17" s="80">
        <v>178</v>
      </c>
      <c r="AR17" s="80">
        <v>177</v>
      </c>
      <c r="AS17" s="80">
        <v>174</v>
      </c>
      <c r="AT17" s="80">
        <v>174</v>
      </c>
      <c r="AU17" s="80">
        <v>173</v>
      </c>
      <c r="AV17" s="80">
        <v>169</v>
      </c>
      <c r="AW17" s="80">
        <v>168</v>
      </c>
      <c r="AX17" s="91">
        <v>173.875</v>
      </c>
    </row>
    <row r="18" spans="14:50" x14ac:dyDescent="0.2">
      <c r="AK18"/>
      <c r="AM18">
        <v>7</v>
      </c>
      <c r="AN18" s="26" t="s">
        <v>114</v>
      </c>
      <c r="AO18" s="31" t="s">
        <v>307</v>
      </c>
      <c r="AP18" s="77">
        <v>184</v>
      </c>
      <c r="AQ18" s="80">
        <v>180</v>
      </c>
      <c r="AR18" s="80">
        <v>178</v>
      </c>
      <c r="AS18" s="80">
        <v>175</v>
      </c>
      <c r="AT18" s="80">
        <v>172</v>
      </c>
      <c r="AU18" s="80">
        <v>168</v>
      </c>
      <c r="AV18" s="80">
        <v>166</v>
      </c>
      <c r="AW18" s="80">
        <v>166</v>
      </c>
      <c r="AX18" s="91">
        <v>173.625</v>
      </c>
    </row>
    <row r="19" spans="14:50" x14ac:dyDescent="0.2">
      <c r="AM19">
        <v>7</v>
      </c>
      <c r="AN19" s="26" t="s">
        <v>114</v>
      </c>
      <c r="AO19" s="31" t="s">
        <v>256</v>
      </c>
      <c r="AP19" s="77">
        <v>194</v>
      </c>
      <c r="AQ19" s="80">
        <v>189</v>
      </c>
      <c r="AR19" s="80">
        <v>186</v>
      </c>
      <c r="AS19" s="80">
        <v>180</v>
      </c>
      <c r="AT19" s="80">
        <v>174</v>
      </c>
      <c r="AU19" s="80">
        <v>165</v>
      </c>
      <c r="AV19" s="80">
        <v>162</v>
      </c>
      <c r="AW19" s="80">
        <v>138</v>
      </c>
      <c r="AX19" s="91">
        <v>173.5</v>
      </c>
    </row>
    <row r="20" spans="14:50" x14ac:dyDescent="0.2">
      <c r="AM20">
        <v>8</v>
      </c>
      <c r="AN20" s="26" t="s">
        <v>114</v>
      </c>
      <c r="AO20" s="31" t="s">
        <v>226</v>
      </c>
      <c r="AP20" s="77">
        <v>182</v>
      </c>
      <c r="AQ20" s="80">
        <v>182</v>
      </c>
      <c r="AR20" s="80">
        <v>178</v>
      </c>
      <c r="AS20" s="80">
        <v>171</v>
      </c>
      <c r="AT20" s="80">
        <v>171</v>
      </c>
      <c r="AU20" s="80">
        <v>169</v>
      </c>
      <c r="AV20" s="80">
        <v>169</v>
      </c>
      <c r="AW20" s="80">
        <v>164</v>
      </c>
      <c r="AX20" s="91">
        <v>173.25</v>
      </c>
    </row>
    <row r="21" spans="14:50" x14ac:dyDescent="0.2">
      <c r="AM21">
        <v>9</v>
      </c>
      <c r="AN21" s="26" t="s">
        <v>114</v>
      </c>
      <c r="AO21" s="31" t="s">
        <v>266</v>
      </c>
      <c r="AP21" s="77">
        <v>185</v>
      </c>
      <c r="AQ21" s="80">
        <v>179</v>
      </c>
      <c r="AR21" s="80">
        <v>177</v>
      </c>
      <c r="AS21" s="80">
        <v>169</v>
      </c>
      <c r="AT21" s="80">
        <v>168</v>
      </c>
      <c r="AU21" s="80">
        <v>166</v>
      </c>
      <c r="AV21" s="80">
        <v>164</v>
      </c>
      <c r="AW21" s="80">
        <v>164</v>
      </c>
      <c r="AX21" s="91">
        <v>171.5</v>
      </c>
    </row>
    <row r="22" spans="14:50" x14ac:dyDescent="0.2">
      <c r="AM22">
        <v>10</v>
      </c>
      <c r="AN22" s="26" t="s">
        <v>114</v>
      </c>
      <c r="AO22" s="31" t="s">
        <v>310</v>
      </c>
      <c r="AP22" s="77">
        <v>186</v>
      </c>
      <c r="AQ22" s="80">
        <v>173</v>
      </c>
      <c r="AR22" s="80">
        <v>171</v>
      </c>
      <c r="AS22" s="80">
        <v>171</v>
      </c>
      <c r="AT22" s="80">
        <v>166</v>
      </c>
      <c r="AU22" s="80">
        <v>166</v>
      </c>
      <c r="AV22" s="80">
        <v>165</v>
      </c>
      <c r="AW22" s="80">
        <v>163</v>
      </c>
      <c r="AX22" s="91">
        <v>170.125</v>
      </c>
    </row>
    <row r="23" spans="14:50" x14ac:dyDescent="0.2">
      <c r="AM23">
        <v>11</v>
      </c>
      <c r="AN23" s="26" t="s">
        <v>114</v>
      </c>
      <c r="AO23" s="31" t="s">
        <v>262</v>
      </c>
      <c r="AP23" s="77">
        <v>180</v>
      </c>
      <c r="AQ23" s="80">
        <v>168</v>
      </c>
      <c r="AR23" s="80">
        <v>166</v>
      </c>
      <c r="AS23" s="80">
        <v>163</v>
      </c>
      <c r="AT23" s="80">
        <v>163</v>
      </c>
      <c r="AU23" s="80">
        <v>159</v>
      </c>
      <c r="AV23" s="80">
        <v>158</v>
      </c>
      <c r="AW23" s="80">
        <v>156</v>
      </c>
      <c r="AX23" s="91">
        <v>164.125</v>
      </c>
    </row>
    <row r="24" spans="14:50" x14ac:dyDescent="0.2">
      <c r="AM24">
        <v>11</v>
      </c>
      <c r="AN24" s="26" t="s">
        <v>114</v>
      </c>
      <c r="AO24" s="31" t="s">
        <v>283</v>
      </c>
      <c r="AP24" s="77">
        <v>172</v>
      </c>
      <c r="AQ24" s="80">
        <v>169</v>
      </c>
      <c r="AR24" s="80">
        <v>167</v>
      </c>
      <c r="AS24" s="80">
        <v>165</v>
      </c>
      <c r="AT24" s="80">
        <v>161</v>
      </c>
      <c r="AU24" s="80">
        <v>160</v>
      </c>
      <c r="AV24" s="80">
        <v>160</v>
      </c>
      <c r="AW24" s="80">
        <v>159</v>
      </c>
      <c r="AX24" s="91">
        <v>164.125</v>
      </c>
    </row>
    <row r="25" spans="14:50" x14ac:dyDescent="0.2">
      <c r="AM25">
        <v>12</v>
      </c>
      <c r="AN25" s="26" t="s">
        <v>114</v>
      </c>
      <c r="AO25" s="31" t="s">
        <v>282</v>
      </c>
      <c r="AP25" s="77">
        <v>190</v>
      </c>
      <c r="AQ25" s="80">
        <v>167</v>
      </c>
      <c r="AR25" s="80">
        <v>164</v>
      </c>
      <c r="AS25" s="80">
        <v>162</v>
      </c>
      <c r="AT25" s="80">
        <v>162</v>
      </c>
      <c r="AU25" s="80">
        <v>159</v>
      </c>
      <c r="AV25" s="80">
        <v>146</v>
      </c>
      <c r="AW25" s="80">
        <v>136</v>
      </c>
      <c r="AX25" s="91">
        <v>160.75</v>
      </c>
    </row>
    <row r="26" spans="14:50" x14ac:dyDescent="0.2">
      <c r="AM26">
        <v>13</v>
      </c>
      <c r="AN26" s="26" t="s">
        <v>114</v>
      </c>
      <c r="AO26" s="31" t="s">
        <v>259</v>
      </c>
      <c r="AP26" s="77">
        <v>178</v>
      </c>
      <c r="AQ26" s="80">
        <v>168</v>
      </c>
      <c r="AR26" s="80">
        <v>163</v>
      </c>
      <c r="AS26" s="80">
        <v>154</v>
      </c>
      <c r="AT26" s="80">
        <v>149</v>
      </c>
      <c r="AU26" s="80">
        <v>147</v>
      </c>
      <c r="AV26" s="80">
        <v>144</v>
      </c>
      <c r="AW26" s="80">
        <v>144</v>
      </c>
      <c r="AX26" s="91">
        <v>155.875</v>
      </c>
    </row>
    <row r="27" spans="14:50" x14ac:dyDescent="0.2">
      <c r="AM27">
        <v>14</v>
      </c>
      <c r="AN27" s="26" t="s">
        <v>114</v>
      </c>
      <c r="AO27" s="31" t="s">
        <v>272</v>
      </c>
      <c r="AP27" s="77">
        <v>159</v>
      </c>
      <c r="AQ27" s="80">
        <v>146</v>
      </c>
      <c r="AR27" s="80">
        <v>145</v>
      </c>
      <c r="AS27" s="80">
        <v>142</v>
      </c>
      <c r="AT27" s="80">
        <v>142</v>
      </c>
      <c r="AU27" s="80">
        <v>142</v>
      </c>
      <c r="AV27" s="80">
        <v>127</v>
      </c>
      <c r="AW27" s="80">
        <v>123</v>
      </c>
      <c r="AX27" s="91">
        <v>140.75</v>
      </c>
    </row>
    <row r="28" spans="14:50" x14ac:dyDescent="0.2">
      <c r="AM28">
        <v>15</v>
      </c>
      <c r="AN28" s="26" t="s">
        <v>114</v>
      </c>
      <c r="AO28" s="31" t="s">
        <v>258</v>
      </c>
      <c r="AP28" s="77">
        <v>153</v>
      </c>
      <c r="AQ28" s="80">
        <v>145</v>
      </c>
      <c r="AR28" s="80">
        <v>141</v>
      </c>
      <c r="AS28" s="80">
        <v>141</v>
      </c>
      <c r="AT28" s="80">
        <v>126</v>
      </c>
      <c r="AU28" s="80">
        <v>125</v>
      </c>
      <c r="AV28" s="80">
        <v>111</v>
      </c>
      <c r="AW28" s="80">
        <v>91</v>
      </c>
      <c r="AX28" s="91">
        <v>129.125</v>
      </c>
    </row>
    <row r="29" spans="14:50" x14ac:dyDescent="0.2">
      <c r="AM29">
        <v>16</v>
      </c>
      <c r="AN29" s="26" t="s">
        <v>114</v>
      </c>
      <c r="AO29" s="31" t="s">
        <v>308</v>
      </c>
      <c r="AP29" s="77">
        <v>147</v>
      </c>
      <c r="AQ29" s="80">
        <v>132</v>
      </c>
      <c r="AR29" s="80">
        <v>125</v>
      </c>
      <c r="AS29" s="80">
        <v>122</v>
      </c>
      <c r="AT29" s="80">
        <v>121</v>
      </c>
      <c r="AU29" s="80">
        <v>119</v>
      </c>
      <c r="AV29" s="80">
        <v>113</v>
      </c>
      <c r="AW29" s="80">
        <v>106</v>
      </c>
      <c r="AX29" s="91">
        <v>123.125</v>
      </c>
    </row>
    <row r="30" spans="14:50" x14ac:dyDescent="0.2">
      <c r="AM30">
        <v>17</v>
      </c>
      <c r="AN30" s="26" t="s">
        <v>114</v>
      </c>
      <c r="AO30" s="31" t="s">
        <v>247</v>
      </c>
      <c r="AP30" s="77">
        <v>143</v>
      </c>
      <c r="AQ30" s="80">
        <v>134</v>
      </c>
      <c r="AR30" s="80">
        <v>119</v>
      </c>
      <c r="AS30" s="80">
        <v>109</v>
      </c>
      <c r="AT30" s="80">
        <v>108</v>
      </c>
      <c r="AU30" s="80">
        <v>80</v>
      </c>
      <c r="AV30" s="80">
        <v>77</v>
      </c>
      <c r="AW30" s="80">
        <v>54</v>
      </c>
      <c r="AX30" s="91">
        <v>103</v>
      </c>
    </row>
    <row r="31" spans="14:50" x14ac:dyDescent="0.2">
      <c r="AN31" s="24"/>
      <c r="AO31" s="25"/>
      <c r="AP31" s="76"/>
      <c r="AQ31" s="79"/>
      <c r="AR31" s="79"/>
      <c r="AS31" s="79"/>
      <c r="AT31" s="79"/>
      <c r="AU31" s="79"/>
      <c r="AV31" s="79"/>
      <c r="AW31" s="79"/>
      <c r="AX31" s="90"/>
    </row>
    <row r="32" spans="14:50" x14ac:dyDescent="0.2">
      <c r="AM32">
        <v>1</v>
      </c>
      <c r="AN32" s="24" t="s">
        <v>194</v>
      </c>
      <c r="AO32" s="24" t="s">
        <v>255</v>
      </c>
      <c r="AP32" s="76">
        <v>155</v>
      </c>
      <c r="AQ32" s="79">
        <v>146</v>
      </c>
      <c r="AR32" s="79">
        <v>143</v>
      </c>
      <c r="AS32" s="79">
        <v>140</v>
      </c>
      <c r="AT32" s="79">
        <v>133</v>
      </c>
      <c r="AU32" s="79">
        <v>132</v>
      </c>
      <c r="AV32" s="79">
        <v>131</v>
      </c>
      <c r="AW32" s="79">
        <v>121</v>
      </c>
      <c r="AX32" s="90">
        <v>137.625</v>
      </c>
    </row>
    <row r="33" spans="39:50" x14ac:dyDescent="0.2">
      <c r="AN33" s="24"/>
      <c r="AO33" s="25"/>
      <c r="AP33" s="76"/>
      <c r="AQ33" s="79"/>
      <c r="AR33" s="79"/>
      <c r="AS33" s="79"/>
      <c r="AT33" s="79"/>
      <c r="AU33" s="79"/>
      <c r="AV33" s="79"/>
      <c r="AW33" s="79"/>
      <c r="AX33" s="90"/>
    </row>
    <row r="34" spans="39:50" x14ac:dyDescent="0.2">
      <c r="AM34">
        <v>1</v>
      </c>
      <c r="AN34" s="100" t="s">
        <v>0</v>
      </c>
      <c r="AO34" s="101" t="s">
        <v>264</v>
      </c>
      <c r="AP34" s="102">
        <v>161</v>
      </c>
      <c r="AQ34" s="103">
        <v>149</v>
      </c>
      <c r="AR34" s="103">
        <v>125</v>
      </c>
      <c r="AS34" s="103">
        <v>124</v>
      </c>
      <c r="AT34" s="103">
        <v>118</v>
      </c>
      <c r="AU34" s="103">
        <v>114</v>
      </c>
      <c r="AV34" s="103">
        <v>109</v>
      </c>
      <c r="AW34" s="103">
        <v>108</v>
      </c>
      <c r="AX34" s="104">
        <v>126</v>
      </c>
    </row>
    <row r="35" spans="39:50" x14ac:dyDescent="0.2">
      <c r="AM35">
        <v>2</v>
      </c>
      <c r="AN35" s="105" t="s">
        <v>0</v>
      </c>
      <c r="AO35" s="31" t="s">
        <v>289</v>
      </c>
      <c r="AP35" s="77">
        <v>144</v>
      </c>
      <c r="AQ35" s="106">
        <v>123</v>
      </c>
      <c r="AR35" s="106">
        <v>123</v>
      </c>
      <c r="AS35" s="106">
        <v>104</v>
      </c>
      <c r="AT35" s="106">
        <v>104</v>
      </c>
      <c r="AU35" s="106">
        <v>103</v>
      </c>
      <c r="AV35" s="106">
        <v>97</v>
      </c>
      <c r="AW35" s="106">
        <v>88</v>
      </c>
      <c r="AX35" s="107">
        <v>110.75</v>
      </c>
    </row>
    <row r="36" spans="39:50" x14ac:dyDescent="0.2">
      <c r="AM36">
        <v>3</v>
      </c>
      <c r="AN36" s="105" t="s">
        <v>0</v>
      </c>
      <c r="AO36" s="31" t="s">
        <v>265</v>
      </c>
      <c r="AP36" s="77">
        <v>130</v>
      </c>
      <c r="AQ36" s="106">
        <v>120</v>
      </c>
      <c r="AR36" s="106">
        <v>106</v>
      </c>
      <c r="AS36" s="106">
        <v>102</v>
      </c>
      <c r="AT36" s="106">
        <v>98</v>
      </c>
      <c r="AU36" s="106">
        <v>95</v>
      </c>
      <c r="AV36" s="106">
        <v>95</v>
      </c>
      <c r="AW36" s="106">
        <v>86</v>
      </c>
      <c r="AX36" s="107">
        <v>104</v>
      </c>
    </row>
    <row r="37" spans="39:50" x14ac:dyDescent="0.2">
      <c r="AM37">
        <v>4</v>
      </c>
      <c r="AN37" s="105" t="s">
        <v>0</v>
      </c>
      <c r="AO37" s="31" t="s">
        <v>286</v>
      </c>
      <c r="AP37" s="77">
        <v>108</v>
      </c>
      <c r="AQ37" s="106">
        <v>91</v>
      </c>
      <c r="AR37" s="106">
        <v>89</v>
      </c>
      <c r="AS37" s="106">
        <v>87</v>
      </c>
      <c r="AT37" s="106">
        <v>69</v>
      </c>
      <c r="AU37" s="106">
        <v>69</v>
      </c>
      <c r="AV37" s="106">
        <v>69</v>
      </c>
      <c r="AW37" s="106">
        <v>63</v>
      </c>
      <c r="AX37" s="107">
        <v>80.625</v>
      </c>
    </row>
    <row r="38" spans="39:50" x14ac:dyDescent="0.2">
      <c r="AM38">
        <v>5</v>
      </c>
      <c r="AN38" s="105" t="s">
        <v>0</v>
      </c>
      <c r="AO38" s="31" t="s">
        <v>273</v>
      </c>
      <c r="AP38" s="77">
        <v>110</v>
      </c>
      <c r="AQ38" s="106">
        <v>80</v>
      </c>
      <c r="AR38" s="106">
        <v>74</v>
      </c>
      <c r="AS38" s="106">
        <v>70</v>
      </c>
      <c r="AT38" s="106">
        <v>68</v>
      </c>
      <c r="AU38" s="106">
        <v>67</v>
      </c>
      <c r="AV38" s="106">
        <v>60</v>
      </c>
      <c r="AW38" s="106">
        <v>56</v>
      </c>
      <c r="AX38" s="107">
        <v>73.125</v>
      </c>
    </row>
    <row r="39" spans="39:50" x14ac:dyDescent="0.2">
      <c r="AM39">
        <v>6</v>
      </c>
      <c r="AN39" s="108" t="s">
        <v>0</v>
      </c>
      <c r="AO39" s="109" t="s">
        <v>290</v>
      </c>
      <c r="AP39" s="110">
        <v>109</v>
      </c>
      <c r="AQ39" s="111">
        <v>98</v>
      </c>
      <c r="AR39" s="111">
        <v>63</v>
      </c>
      <c r="AS39" s="111">
        <v>56</v>
      </c>
      <c r="AT39" s="111">
        <v>50</v>
      </c>
      <c r="AU39" s="111">
        <v>46</v>
      </c>
      <c r="AV39" s="111">
        <v>46</v>
      </c>
      <c r="AW39" s="111">
        <v>43</v>
      </c>
      <c r="AX39" s="112">
        <v>63.875</v>
      </c>
    </row>
    <row r="40" spans="39:50" x14ac:dyDescent="0.2">
      <c r="AN40" s="33"/>
      <c r="AO40" s="34"/>
      <c r="AP40" s="78"/>
      <c r="AQ40" s="81"/>
      <c r="AR40" s="81"/>
      <c r="AS40" s="81"/>
      <c r="AT40" s="81"/>
      <c r="AU40" s="81"/>
      <c r="AV40" s="81"/>
      <c r="AW40" s="81"/>
      <c r="AX40" s="92"/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3" manualBreakCount="3">
    <brk id="12" max="1048575" man="1"/>
    <brk id="24" max="1048575" man="1"/>
    <brk id="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68"/>
  <sheetViews>
    <sheetView view="pageBreakPreview" zoomScale="60" zoomScaleNormal="100" workbookViewId="0">
      <selection activeCell="S77" sqref="S77"/>
    </sheetView>
  </sheetViews>
  <sheetFormatPr defaultRowHeight="12.75" x14ac:dyDescent="0.2"/>
  <cols>
    <col min="1" max="1" width="15.140625" bestFit="1" customWidth="1"/>
    <col min="2" max="2" width="10.85546875" hidden="1" customWidth="1"/>
    <col min="3" max="3" width="17" customWidth="1"/>
    <col min="4" max="6" width="14.140625" customWidth="1"/>
    <col min="7" max="7" width="12.5703125" customWidth="1"/>
    <col min="8" max="8" width="16.85546875" customWidth="1"/>
    <col min="9" max="9" width="25.28515625" hidden="1" customWidth="1"/>
    <col min="10" max="10" width="23.85546875" customWidth="1"/>
    <col min="11" max="13" width="12.85546875" customWidth="1"/>
    <col min="14" max="14" width="12.5703125" customWidth="1"/>
    <col min="15" max="15" width="16.85546875" customWidth="1"/>
    <col min="16" max="16" width="25.28515625" hidden="1" customWidth="1"/>
    <col min="17" max="17" width="23.85546875" customWidth="1"/>
    <col min="18" max="20" width="14.28515625" customWidth="1"/>
    <col min="21" max="21" width="12.5703125" customWidth="1"/>
    <col min="22" max="22" width="16.85546875" customWidth="1"/>
    <col min="23" max="23" width="25.28515625" hidden="1" customWidth="1"/>
    <col min="24" max="24" width="25.5703125" customWidth="1"/>
    <col min="25" max="25" width="14.140625" customWidth="1"/>
    <col min="26" max="27" width="12.7109375" customWidth="1"/>
    <col min="28" max="28" width="12.5703125" customWidth="1"/>
    <col min="29" max="29" width="16.85546875" customWidth="1"/>
    <col min="30" max="30" width="25.28515625" hidden="1" customWidth="1"/>
    <col min="31" max="31" width="25.5703125" customWidth="1"/>
    <col min="32" max="32" width="14.140625" customWidth="1"/>
    <col min="33" max="34" width="12.7109375" customWidth="1"/>
    <col min="35" max="35" width="12.5703125" customWidth="1"/>
    <col min="36" max="36" width="16.85546875" customWidth="1"/>
    <col min="37" max="37" width="25.28515625" hidden="1" customWidth="1"/>
    <col min="38" max="38" width="25.5703125" customWidth="1"/>
    <col min="39" max="39" width="14.140625" customWidth="1"/>
    <col min="40" max="41" width="12.7109375" customWidth="1"/>
    <col min="42" max="42" width="12.5703125" customWidth="1"/>
  </cols>
  <sheetData>
    <row r="1" spans="1:47" ht="21" x14ac:dyDescent="0.35">
      <c r="A1" s="47" t="s">
        <v>357</v>
      </c>
      <c r="D1" s="86" t="s">
        <v>396</v>
      </c>
      <c r="E1" s="83"/>
      <c r="F1" s="84"/>
      <c r="G1" s="85"/>
      <c r="H1" s="54" t="s">
        <v>369</v>
      </c>
      <c r="K1" s="86" t="s">
        <v>396</v>
      </c>
      <c r="L1" s="83"/>
      <c r="M1" s="84"/>
      <c r="N1" s="85"/>
      <c r="O1" s="47" t="s">
        <v>368</v>
      </c>
      <c r="R1" s="86" t="s">
        <v>396</v>
      </c>
      <c r="S1" s="83"/>
      <c r="T1" s="84"/>
      <c r="U1" s="85"/>
      <c r="V1" s="47" t="s">
        <v>1</v>
      </c>
      <c r="Y1" s="86" t="s">
        <v>396</v>
      </c>
      <c r="Z1" s="83"/>
      <c r="AA1" s="84"/>
      <c r="AB1" s="85"/>
      <c r="AC1" s="47" t="s">
        <v>1</v>
      </c>
      <c r="AF1" s="86" t="s">
        <v>396</v>
      </c>
      <c r="AG1" s="83"/>
      <c r="AH1" s="84"/>
      <c r="AI1" s="85"/>
      <c r="AJ1" s="47" t="s">
        <v>1</v>
      </c>
      <c r="AM1" s="86" t="s">
        <v>396</v>
      </c>
      <c r="AN1" s="83"/>
      <c r="AO1" s="84"/>
      <c r="AP1" s="85"/>
    </row>
    <row r="2" spans="1:47" x14ac:dyDescent="0.2">
      <c r="D2" s="82" t="s">
        <v>365</v>
      </c>
      <c r="E2" s="83" t="s">
        <v>364</v>
      </c>
      <c r="F2" s="84"/>
      <c r="G2" s="85"/>
      <c r="K2" s="82" t="s">
        <v>365</v>
      </c>
      <c r="L2" s="83" t="s">
        <v>364</v>
      </c>
      <c r="M2" s="84"/>
      <c r="N2" s="85"/>
      <c r="R2" s="82" t="s">
        <v>365</v>
      </c>
      <c r="S2" s="83" t="s">
        <v>364</v>
      </c>
      <c r="T2" s="84"/>
      <c r="U2" s="85"/>
      <c r="Y2" s="82" t="s">
        <v>365</v>
      </c>
      <c r="Z2" s="83" t="s">
        <v>364</v>
      </c>
      <c r="AA2" s="84"/>
      <c r="AB2" s="85"/>
      <c r="AF2" s="82" t="s">
        <v>365</v>
      </c>
      <c r="AG2" s="83" t="s">
        <v>364</v>
      </c>
      <c r="AH2" s="84"/>
      <c r="AI2" s="85"/>
      <c r="AM2" s="82" t="s">
        <v>365</v>
      </c>
      <c r="AN2" s="83" t="s">
        <v>364</v>
      </c>
      <c r="AO2" s="84"/>
      <c r="AP2" s="85"/>
    </row>
    <row r="3" spans="1:47" x14ac:dyDescent="0.2">
      <c r="D3" s="82" t="s">
        <v>366</v>
      </c>
      <c r="E3" s="83" t="str">
        <f>"Total Score ÷ "&amp;TEXT('2016 DATA'!$G$5,"00")&amp; " Comps in 2016"</f>
        <v>Total Score ÷ 29 Comps in 2016</v>
      </c>
      <c r="F3" s="84"/>
      <c r="G3" s="85"/>
      <c r="K3" s="82" t="s">
        <v>366</v>
      </c>
      <c r="L3" s="83" t="str">
        <f>"Total Score ÷ "&amp;TEXT('2016 DATA'!$G$5,"00")&amp; " Comps in 2016"</f>
        <v>Total Score ÷ 29 Comps in 2016</v>
      </c>
      <c r="M3" s="84"/>
      <c r="N3" s="85"/>
      <c r="R3" s="82" t="s">
        <v>366</v>
      </c>
      <c r="S3" s="83" t="str">
        <f>"Total Score ÷ "&amp;TEXT('2016 DATA'!$G$5,"00")&amp; " Comps in 2016"</f>
        <v>Total Score ÷ 29 Comps in 2016</v>
      </c>
      <c r="T3" s="84"/>
      <c r="U3" s="85"/>
      <c r="Y3" s="82" t="s">
        <v>366</v>
      </c>
      <c r="Z3" s="83" t="str">
        <f>"Total Score ÷ "&amp;TEXT('2016 DATA'!$G$5,"00")&amp; " Comps in 2016"</f>
        <v>Total Score ÷ 29 Comps in 2016</v>
      </c>
      <c r="AA3" s="84"/>
      <c r="AB3" s="85"/>
      <c r="AF3" s="82" t="s">
        <v>366</v>
      </c>
      <c r="AG3" s="83" t="str">
        <f>"Total Score ÷ "&amp;TEXT('2016 DATA'!$G$5,"00")&amp; " Comps in 2016"</f>
        <v>Total Score ÷ 29 Comps in 2016</v>
      </c>
      <c r="AH3" s="84"/>
      <c r="AI3" s="85"/>
      <c r="AM3" s="82" t="s">
        <v>366</v>
      </c>
      <c r="AN3" s="83" t="str">
        <f>"Total Score ÷ "&amp;TEXT('2016 DATA'!$G$5,"00")&amp; " Comps in 2016"</f>
        <v>Total Score ÷ 29 Comps in 2016</v>
      </c>
      <c r="AO3" s="84"/>
      <c r="AP3" s="85"/>
    </row>
    <row r="4" spans="1:47" x14ac:dyDescent="0.2">
      <c r="A4" s="27" t="s">
        <v>121</v>
      </c>
      <c r="B4" s="28" t="s">
        <v>187</v>
      </c>
      <c r="D4" s="82" t="s">
        <v>367</v>
      </c>
      <c r="E4" s="83" t="str">
        <f>"Total Score ÷ your no of comps done"</f>
        <v>Total Score ÷ your no of comps done</v>
      </c>
      <c r="F4" s="84"/>
      <c r="G4" s="85"/>
      <c r="H4" s="98" t="s">
        <v>121</v>
      </c>
      <c r="I4" s="28" t="s">
        <v>4</v>
      </c>
      <c r="K4" s="82" t="s">
        <v>367</v>
      </c>
      <c r="L4" s="83" t="str">
        <f>"Total Score ÷ your no of comps done"</f>
        <v>Total Score ÷ your no of comps done</v>
      </c>
      <c r="M4" s="84"/>
      <c r="N4" s="85"/>
      <c r="O4" s="27" t="s">
        <v>121</v>
      </c>
      <c r="P4" s="28" t="s">
        <v>2</v>
      </c>
      <c r="R4" s="82" t="s">
        <v>367</v>
      </c>
      <c r="S4" s="83" t="str">
        <f>"Total Score ÷ your no of comps done"</f>
        <v>Total Score ÷ your no of comps done</v>
      </c>
      <c r="T4" s="84"/>
      <c r="U4" s="85"/>
      <c r="V4" s="27" t="s">
        <v>121</v>
      </c>
      <c r="W4" s="28" t="s">
        <v>1</v>
      </c>
      <c r="Y4" s="82" t="s">
        <v>367</v>
      </c>
      <c r="Z4" s="83" t="str">
        <f>"Total Score ÷ your no of comps done"</f>
        <v>Total Score ÷ your no of comps done</v>
      </c>
      <c r="AA4" s="84"/>
      <c r="AB4" s="85"/>
      <c r="AC4" s="27" t="s">
        <v>121</v>
      </c>
      <c r="AD4" s="28" t="s">
        <v>1</v>
      </c>
      <c r="AF4" s="82" t="s">
        <v>367</v>
      </c>
      <c r="AG4" s="83" t="str">
        <f>"Total Score ÷ your no of comps done"</f>
        <v>Total Score ÷ your no of comps done</v>
      </c>
      <c r="AH4" s="84"/>
      <c r="AI4" s="85"/>
      <c r="AJ4" s="27" t="s">
        <v>121</v>
      </c>
      <c r="AK4" s="28" t="s">
        <v>1</v>
      </c>
      <c r="AM4" s="82" t="s">
        <v>367</v>
      </c>
      <c r="AN4" s="83" t="str">
        <f>"Total Score ÷ your no of comps done"</f>
        <v>Total Score ÷ your no of comps done</v>
      </c>
      <c r="AO4" s="84"/>
      <c r="AP4" s="85"/>
    </row>
    <row r="6" spans="1:47" s="38" customFormat="1" ht="30.75" customHeight="1" x14ac:dyDescent="0.2">
      <c r="A6" s="71" t="s">
        <v>113</v>
      </c>
      <c r="B6" s="71" t="s">
        <v>354</v>
      </c>
      <c r="C6" s="71" t="s">
        <v>209</v>
      </c>
      <c r="D6" s="72" t="s">
        <v>363</v>
      </c>
      <c r="E6" s="73" t="s">
        <v>361</v>
      </c>
      <c r="F6" s="74" t="s">
        <v>362</v>
      </c>
      <c r="H6" s="71" t="s">
        <v>113</v>
      </c>
      <c r="I6" s="71" t="s">
        <v>354</v>
      </c>
      <c r="J6" s="71" t="s">
        <v>209</v>
      </c>
      <c r="K6" s="72" t="s">
        <v>363</v>
      </c>
      <c r="L6" s="73" t="s">
        <v>361</v>
      </c>
      <c r="M6" s="74" t="s">
        <v>362</v>
      </c>
      <c r="O6" s="71" t="s">
        <v>113</v>
      </c>
      <c r="P6" s="71" t="s">
        <v>354</v>
      </c>
      <c r="Q6" s="71" t="s">
        <v>209</v>
      </c>
      <c r="R6" s="72" t="s">
        <v>363</v>
      </c>
      <c r="S6" s="73" t="s">
        <v>361</v>
      </c>
      <c r="T6" s="74" t="s">
        <v>362</v>
      </c>
      <c r="V6" s="71" t="s">
        <v>113</v>
      </c>
      <c r="W6" s="71" t="s">
        <v>354</v>
      </c>
      <c r="X6" s="71" t="s">
        <v>209</v>
      </c>
      <c r="Y6" s="72" t="s">
        <v>363</v>
      </c>
      <c r="Z6" s="73" t="s">
        <v>361</v>
      </c>
      <c r="AA6" s="74" t="s">
        <v>362</v>
      </c>
      <c r="AB6"/>
      <c r="AC6" s="71" t="s">
        <v>113</v>
      </c>
      <c r="AD6" s="71" t="s">
        <v>354</v>
      </c>
      <c r="AE6" s="71" t="s">
        <v>209</v>
      </c>
      <c r="AF6" s="72" t="s">
        <v>363</v>
      </c>
      <c r="AG6" s="73" t="s">
        <v>361</v>
      </c>
      <c r="AH6" s="74" t="s">
        <v>362</v>
      </c>
      <c r="AI6"/>
      <c r="AJ6" s="71" t="s">
        <v>113</v>
      </c>
      <c r="AK6" s="71" t="s">
        <v>354</v>
      </c>
      <c r="AL6" s="71" t="s">
        <v>209</v>
      </c>
      <c r="AM6" s="72" t="s">
        <v>363</v>
      </c>
      <c r="AN6" s="73" t="s">
        <v>361</v>
      </c>
      <c r="AO6" s="74" t="s">
        <v>362</v>
      </c>
      <c r="AP6"/>
      <c r="AQ6"/>
      <c r="AR6"/>
      <c r="AS6"/>
      <c r="AT6"/>
      <c r="AU6"/>
    </row>
    <row r="7" spans="1:47" s="38" customFormat="1" x14ac:dyDescent="0.2">
      <c r="A7" s="24" t="s">
        <v>197</v>
      </c>
      <c r="B7" s="24">
        <v>72</v>
      </c>
      <c r="C7" s="24" t="s">
        <v>327</v>
      </c>
      <c r="D7" s="50">
        <v>72</v>
      </c>
      <c r="E7" s="35">
        <v>2.4827586206896552</v>
      </c>
      <c r="F7" s="30">
        <v>72</v>
      </c>
      <c r="G7"/>
      <c r="H7" s="24" t="s">
        <v>197</v>
      </c>
      <c r="I7" s="24">
        <v>449</v>
      </c>
      <c r="J7" s="24" t="s">
        <v>276</v>
      </c>
      <c r="K7" s="50">
        <v>449</v>
      </c>
      <c r="L7" s="35">
        <v>15.482758620689655</v>
      </c>
      <c r="M7" s="30">
        <v>112.25</v>
      </c>
      <c r="N7"/>
      <c r="O7" s="24" t="s">
        <v>197</v>
      </c>
      <c r="P7" s="24">
        <v>230</v>
      </c>
      <c r="Q7" s="24" t="s">
        <v>281</v>
      </c>
      <c r="R7" s="50">
        <v>230</v>
      </c>
      <c r="S7" s="35">
        <v>7.931034482758621</v>
      </c>
      <c r="T7" s="30">
        <v>76.666666666666671</v>
      </c>
      <c r="U7"/>
      <c r="V7" s="24" t="s">
        <v>197</v>
      </c>
      <c r="W7" s="24">
        <v>1193</v>
      </c>
      <c r="X7" s="24" t="s">
        <v>340</v>
      </c>
      <c r="Y7" s="50">
        <v>1193</v>
      </c>
      <c r="Z7" s="35">
        <v>41.137931034482762</v>
      </c>
      <c r="AA7" s="30">
        <v>119.3</v>
      </c>
      <c r="AB7"/>
      <c r="AC7" s="24" t="s">
        <v>0</v>
      </c>
      <c r="AD7" s="24">
        <v>1270</v>
      </c>
      <c r="AE7" s="24" t="s">
        <v>289</v>
      </c>
      <c r="AF7" s="50">
        <v>1270</v>
      </c>
      <c r="AG7" s="35">
        <v>43.793103448275865</v>
      </c>
      <c r="AH7" s="30">
        <v>97.692307692307693</v>
      </c>
      <c r="AI7"/>
      <c r="AJ7" s="24" t="s">
        <v>114</v>
      </c>
      <c r="AK7" s="24">
        <v>4728</v>
      </c>
      <c r="AL7" s="24" t="s">
        <v>299</v>
      </c>
      <c r="AM7" s="50">
        <v>4728</v>
      </c>
      <c r="AN7" s="35">
        <v>163.0344827586207</v>
      </c>
      <c r="AO7" s="30">
        <v>168.85714285714286</v>
      </c>
      <c r="AP7"/>
      <c r="AQ7"/>
      <c r="AR7"/>
      <c r="AS7"/>
      <c r="AT7"/>
      <c r="AU7"/>
    </row>
    <row r="8" spans="1:47" s="38" customFormat="1" x14ac:dyDescent="0.2">
      <c r="A8" s="26" t="s">
        <v>197</v>
      </c>
      <c r="B8" s="24">
        <v>23</v>
      </c>
      <c r="C8" s="24" t="s">
        <v>347</v>
      </c>
      <c r="D8" s="50">
        <v>23</v>
      </c>
      <c r="E8" s="35">
        <v>0.7931034482758621</v>
      </c>
      <c r="F8" s="30">
        <v>23</v>
      </c>
      <c r="G8"/>
      <c r="H8" s="26" t="s">
        <v>197</v>
      </c>
      <c r="I8" s="24">
        <v>352</v>
      </c>
      <c r="J8" s="24" t="s">
        <v>269</v>
      </c>
      <c r="K8" s="50">
        <v>352</v>
      </c>
      <c r="L8" s="35">
        <v>12.137931034482758</v>
      </c>
      <c r="M8" s="30">
        <v>88</v>
      </c>
      <c r="N8"/>
      <c r="O8" s="26" t="s">
        <v>197</v>
      </c>
      <c r="P8" s="24">
        <v>49</v>
      </c>
      <c r="Q8" s="24" t="s">
        <v>381</v>
      </c>
      <c r="R8" s="50">
        <v>49</v>
      </c>
      <c r="S8" s="35">
        <v>1.6896551724137931</v>
      </c>
      <c r="T8" s="30">
        <v>49</v>
      </c>
      <c r="U8"/>
      <c r="V8" s="26" t="s">
        <v>197</v>
      </c>
      <c r="W8" s="24">
        <v>256</v>
      </c>
      <c r="X8" s="24" t="s">
        <v>316</v>
      </c>
      <c r="Y8" s="50">
        <v>256</v>
      </c>
      <c r="Z8" s="35">
        <v>8.8275862068965516</v>
      </c>
      <c r="AA8" s="30">
        <v>64</v>
      </c>
      <c r="AB8"/>
      <c r="AC8" s="26" t="s">
        <v>0</v>
      </c>
      <c r="AD8" s="24">
        <v>1074</v>
      </c>
      <c r="AE8" s="24" t="s">
        <v>265</v>
      </c>
      <c r="AF8" s="50">
        <v>1074</v>
      </c>
      <c r="AG8" s="35">
        <v>37.03448275862069</v>
      </c>
      <c r="AH8" s="30">
        <v>97.63636363636364</v>
      </c>
      <c r="AI8"/>
      <c r="AJ8" s="26" t="s">
        <v>114</v>
      </c>
      <c r="AK8" s="24">
        <v>4234</v>
      </c>
      <c r="AL8" s="24" t="s">
        <v>234</v>
      </c>
      <c r="AM8" s="50">
        <v>4234</v>
      </c>
      <c r="AN8" s="35">
        <v>146</v>
      </c>
      <c r="AO8" s="30">
        <v>192.45454545454547</v>
      </c>
      <c r="AP8"/>
      <c r="AQ8"/>
      <c r="AR8"/>
      <c r="AS8"/>
      <c r="AT8"/>
      <c r="AU8"/>
    </row>
    <row r="9" spans="1:47" x14ac:dyDescent="0.2">
      <c r="A9" s="39" t="s">
        <v>350</v>
      </c>
      <c r="B9" s="40"/>
      <c r="C9" s="40"/>
      <c r="D9" s="53">
        <v>95</v>
      </c>
      <c r="E9" s="41">
        <v>2.4827586206896552</v>
      </c>
      <c r="F9" s="42">
        <v>47.5</v>
      </c>
      <c r="H9" s="26" t="s">
        <v>197</v>
      </c>
      <c r="I9" s="24">
        <v>67</v>
      </c>
      <c r="J9" s="24" t="s">
        <v>252</v>
      </c>
      <c r="K9" s="50">
        <v>67</v>
      </c>
      <c r="L9" s="35">
        <v>2.3103448275862069</v>
      </c>
      <c r="M9" s="30">
        <v>67</v>
      </c>
      <c r="O9" s="26" t="s">
        <v>197</v>
      </c>
      <c r="P9" s="24">
        <v>32</v>
      </c>
      <c r="Q9" s="24" t="s">
        <v>326</v>
      </c>
      <c r="R9" s="50">
        <v>32</v>
      </c>
      <c r="S9" s="35">
        <v>1.103448275862069</v>
      </c>
      <c r="T9" s="30">
        <v>32</v>
      </c>
      <c r="V9" s="26" t="s">
        <v>197</v>
      </c>
      <c r="W9" s="24">
        <v>170</v>
      </c>
      <c r="X9" s="24" t="s">
        <v>271</v>
      </c>
      <c r="Y9" s="50">
        <v>170</v>
      </c>
      <c r="Z9" s="35">
        <v>5.8620689655172411</v>
      </c>
      <c r="AA9" s="30">
        <v>170</v>
      </c>
      <c r="AC9" s="26" t="s">
        <v>0</v>
      </c>
      <c r="AD9" s="24">
        <v>1008</v>
      </c>
      <c r="AE9" s="24" t="s">
        <v>264</v>
      </c>
      <c r="AF9" s="50">
        <v>1008</v>
      </c>
      <c r="AG9" s="35">
        <v>34.758620689655174</v>
      </c>
      <c r="AH9" s="30">
        <v>112</v>
      </c>
      <c r="AJ9" s="26" t="s">
        <v>114</v>
      </c>
      <c r="AK9" s="24">
        <v>4223</v>
      </c>
      <c r="AL9" s="24" t="s">
        <v>293</v>
      </c>
      <c r="AM9" s="50">
        <v>4223</v>
      </c>
      <c r="AN9" s="35">
        <v>145.62068965517241</v>
      </c>
      <c r="AO9" s="30">
        <v>162.42307692307693</v>
      </c>
    </row>
    <row r="10" spans="1:47" x14ac:dyDescent="0.2">
      <c r="A10" s="24"/>
      <c r="B10" s="25"/>
      <c r="C10" s="25"/>
      <c r="D10" s="50"/>
      <c r="E10" s="35"/>
      <c r="F10" s="30"/>
      <c r="H10" s="26" t="s">
        <v>197</v>
      </c>
      <c r="I10" s="24">
        <v>51</v>
      </c>
      <c r="J10" s="24" t="s">
        <v>244</v>
      </c>
      <c r="K10" s="50">
        <v>51</v>
      </c>
      <c r="L10" s="35">
        <v>1.7586206896551724</v>
      </c>
      <c r="M10" s="30">
        <v>25.5</v>
      </c>
      <c r="O10" s="39" t="s">
        <v>350</v>
      </c>
      <c r="P10" s="40"/>
      <c r="Q10" s="40"/>
      <c r="R10" s="53">
        <v>311</v>
      </c>
      <c r="S10" s="41">
        <v>7.931034482758621</v>
      </c>
      <c r="T10" s="42">
        <v>62.2</v>
      </c>
      <c r="V10" s="26" t="s">
        <v>197</v>
      </c>
      <c r="W10" s="24">
        <v>165</v>
      </c>
      <c r="X10" s="24" t="s">
        <v>255</v>
      </c>
      <c r="Y10" s="50">
        <v>165</v>
      </c>
      <c r="Z10" s="35">
        <v>5.6896551724137927</v>
      </c>
      <c r="AA10" s="30">
        <v>165</v>
      </c>
      <c r="AC10" s="26" t="s">
        <v>0</v>
      </c>
      <c r="AD10" s="24">
        <v>964</v>
      </c>
      <c r="AE10" s="24" t="s">
        <v>286</v>
      </c>
      <c r="AF10" s="50">
        <v>964</v>
      </c>
      <c r="AG10" s="35">
        <v>33.241379310344826</v>
      </c>
      <c r="AH10" s="30">
        <v>68.857142857142861</v>
      </c>
      <c r="AJ10" s="26" t="s">
        <v>114</v>
      </c>
      <c r="AK10" s="24">
        <v>4090</v>
      </c>
      <c r="AL10" s="24" t="s">
        <v>341</v>
      </c>
      <c r="AM10" s="50">
        <v>4090</v>
      </c>
      <c r="AN10" s="35">
        <v>141.0344827586207</v>
      </c>
      <c r="AO10" s="30">
        <v>157.30769230769232</v>
      </c>
    </row>
    <row r="11" spans="1:47" x14ac:dyDescent="0.2">
      <c r="A11" s="24" t="s">
        <v>114</v>
      </c>
      <c r="B11" s="24">
        <v>1962</v>
      </c>
      <c r="C11" s="24" t="s">
        <v>267</v>
      </c>
      <c r="D11" s="50">
        <v>1962</v>
      </c>
      <c r="E11" s="35">
        <v>67.65517241379311</v>
      </c>
      <c r="F11" s="30">
        <v>150.92307692307693</v>
      </c>
      <c r="H11" s="39" t="s">
        <v>350</v>
      </c>
      <c r="I11" s="40"/>
      <c r="J11" s="40"/>
      <c r="K11" s="53">
        <v>919</v>
      </c>
      <c r="L11" s="41">
        <v>15.482758620689655</v>
      </c>
      <c r="M11" s="42">
        <v>83.545454545454547</v>
      </c>
      <c r="O11" s="24"/>
      <c r="P11" s="25"/>
      <c r="Q11" s="25"/>
      <c r="R11" s="50"/>
      <c r="S11" s="35"/>
      <c r="T11" s="30"/>
      <c r="V11" s="26" t="s">
        <v>197</v>
      </c>
      <c r="W11" s="24">
        <v>98</v>
      </c>
      <c r="X11" s="24" t="s">
        <v>265</v>
      </c>
      <c r="Y11" s="50">
        <v>98</v>
      </c>
      <c r="Z11" s="35">
        <v>3.3793103448275863</v>
      </c>
      <c r="AA11" s="30">
        <v>98</v>
      </c>
      <c r="AC11" s="26" t="s">
        <v>0</v>
      </c>
      <c r="AD11" s="24">
        <v>870</v>
      </c>
      <c r="AE11" s="24" t="s">
        <v>273</v>
      </c>
      <c r="AF11" s="50">
        <v>870</v>
      </c>
      <c r="AG11" s="35">
        <v>30</v>
      </c>
      <c r="AH11" s="30">
        <v>62.142857142857146</v>
      </c>
      <c r="AJ11" s="26" t="s">
        <v>114</v>
      </c>
      <c r="AK11" s="24">
        <v>3636</v>
      </c>
      <c r="AL11" s="24" t="s">
        <v>278</v>
      </c>
      <c r="AM11" s="50">
        <v>3636</v>
      </c>
      <c r="AN11" s="35">
        <v>125.37931034482759</v>
      </c>
      <c r="AO11" s="30">
        <v>173.14285714285714</v>
      </c>
    </row>
    <row r="12" spans="1:47" x14ac:dyDescent="0.2">
      <c r="A12" s="26" t="s">
        <v>114</v>
      </c>
      <c r="B12" s="24">
        <v>1289</v>
      </c>
      <c r="C12" s="24" t="s">
        <v>277</v>
      </c>
      <c r="D12" s="50">
        <v>1289</v>
      </c>
      <c r="E12" s="35">
        <v>44.448275862068968</v>
      </c>
      <c r="F12" s="30">
        <v>75.82352941176471</v>
      </c>
      <c r="H12" s="24"/>
      <c r="I12" s="25"/>
      <c r="J12" s="25"/>
      <c r="K12" s="50"/>
      <c r="L12" s="35"/>
      <c r="M12" s="30"/>
      <c r="O12" s="24" t="s">
        <v>114</v>
      </c>
      <c r="P12" s="24">
        <v>2939</v>
      </c>
      <c r="Q12" s="24" t="s">
        <v>260</v>
      </c>
      <c r="R12" s="50">
        <v>2939</v>
      </c>
      <c r="S12" s="35">
        <v>101.34482758620689</v>
      </c>
      <c r="T12" s="30">
        <v>163.27777777777777</v>
      </c>
      <c r="V12" s="26" t="s">
        <v>197</v>
      </c>
      <c r="W12" s="24">
        <v>89</v>
      </c>
      <c r="X12" s="24" t="s">
        <v>328</v>
      </c>
      <c r="Y12" s="50">
        <v>89</v>
      </c>
      <c r="Z12" s="35">
        <v>3.0689655172413794</v>
      </c>
      <c r="AA12" s="30">
        <v>89</v>
      </c>
      <c r="AC12" s="26" t="s">
        <v>0</v>
      </c>
      <c r="AD12" s="24">
        <v>757</v>
      </c>
      <c r="AE12" s="24" t="s">
        <v>241</v>
      </c>
      <c r="AF12" s="50">
        <v>757</v>
      </c>
      <c r="AG12" s="35">
        <v>26.103448275862068</v>
      </c>
      <c r="AH12" s="30">
        <v>108.14285714285714</v>
      </c>
      <c r="AJ12" s="26" t="s">
        <v>114</v>
      </c>
      <c r="AK12" s="24">
        <v>3259</v>
      </c>
      <c r="AL12" s="24" t="s">
        <v>228</v>
      </c>
      <c r="AM12" s="50">
        <v>3259</v>
      </c>
      <c r="AN12" s="35">
        <v>112.37931034482759</v>
      </c>
      <c r="AO12" s="30">
        <v>181.05555555555554</v>
      </c>
    </row>
    <row r="13" spans="1:47" x14ac:dyDescent="0.2">
      <c r="A13" s="26" t="s">
        <v>114</v>
      </c>
      <c r="B13" s="24">
        <v>85</v>
      </c>
      <c r="C13" s="24" t="s">
        <v>329</v>
      </c>
      <c r="D13" s="50">
        <v>85</v>
      </c>
      <c r="E13" s="35">
        <v>2.9310344827586206</v>
      </c>
      <c r="F13" s="30">
        <v>85</v>
      </c>
      <c r="H13" s="24" t="s">
        <v>114</v>
      </c>
      <c r="I13" s="24">
        <v>2622</v>
      </c>
      <c r="J13" s="24" t="s">
        <v>268</v>
      </c>
      <c r="K13" s="50">
        <v>2622</v>
      </c>
      <c r="L13" s="35">
        <v>90.41379310344827</v>
      </c>
      <c r="M13" s="30">
        <v>154.23529411764707</v>
      </c>
      <c r="O13" s="26" t="s">
        <v>114</v>
      </c>
      <c r="P13" s="24">
        <v>1621</v>
      </c>
      <c r="Q13" s="24" t="s">
        <v>233</v>
      </c>
      <c r="R13" s="50">
        <v>1621</v>
      </c>
      <c r="S13" s="35">
        <v>55.896551724137929</v>
      </c>
      <c r="T13" s="30">
        <v>162.1</v>
      </c>
      <c r="V13" s="26" t="s">
        <v>197</v>
      </c>
      <c r="W13" s="24">
        <v>81</v>
      </c>
      <c r="X13" s="24" t="s">
        <v>336</v>
      </c>
      <c r="Y13" s="50">
        <v>81</v>
      </c>
      <c r="Z13" s="35">
        <v>2.7931034482758621</v>
      </c>
      <c r="AA13" s="30">
        <v>81</v>
      </c>
      <c r="AC13" s="26" t="s">
        <v>0</v>
      </c>
      <c r="AD13" s="24">
        <v>610</v>
      </c>
      <c r="AE13" s="24" t="s">
        <v>344</v>
      </c>
      <c r="AF13" s="50">
        <v>610</v>
      </c>
      <c r="AG13" s="35">
        <v>21.03448275862069</v>
      </c>
      <c r="AH13" s="30">
        <v>87.142857142857139</v>
      </c>
      <c r="AJ13" s="26" t="s">
        <v>114</v>
      </c>
      <c r="AK13" s="24">
        <v>3200</v>
      </c>
      <c r="AL13" s="24" t="s">
        <v>283</v>
      </c>
      <c r="AM13" s="50">
        <v>3200</v>
      </c>
      <c r="AN13" s="35">
        <v>110.34482758620689</v>
      </c>
      <c r="AO13" s="30">
        <v>145.45454545454547</v>
      </c>
    </row>
    <row r="14" spans="1:47" x14ac:dyDescent="0.2">
      <c r="A14" s="26" t="s">
        <v>114</v>
      </c>
      <c r="B14" s="24">
        <v>33</v>
      </c>
      <c r="C14" s="24" t="s">
        <v>285</v>
      </c>
      <c r="D14" s="50">
        <v>33</v>
      </c>
      <c r="E14" s="35">
        <v>1.1379310344827587</v>
      </c>
      <c r="F14" s="30">
        <v>33</v>
      </c>
      <c r="H14" s="26" t="s">
        <v>114</v>
      </c>
      <c r="I14" s="24">
        <v>2246</v>
      </c>
      <c r="J14" s="24" t="s">
        <v>279</v>
      </c>
      <c r="K14" s="50">
        <v>2246</v>
      </c>
      <c r="L14" s="35">
        <v>77.448275862068968</v>
      </c>
      <c r="M14" s="30">
        <v>118.21052631578948</v>
      </c>
      <c r="O14" s="26" t="s">
        <v>114</v>
      </c>
      <c r="P14" s="24">
        <v>1534</v>
      </c>
      <c r="Q14" s="24" t="s">
        <v>297</v>
      </c>
      <c r="R14" s="50">
        <v>1534</v>
      </c>
      <c r="S14" s="35">
        <v>52.896551724137929</v>
      </c>
      <c r="T14" s="30">
        <v>139.45454545454547</v>
      </c>
      <c r="V14" s="26" t="s">
        <v>197</v>
      </c>
      <c r="W14" s="26">
        <v>81</v>
      </c>
      <c r="X14" s="31" t="s">
        <v>290</v>
      </c>
      <c r="Y14" s="51">
        <v>81</v>
      </c>
      <c r="Z14" s="36">
        <v>2.7931034482758621</v>
      </c>
      <c r="AA14" s="32">
        <v>81</v>
      </c>
      <c r="AC14" s="26" t="s">
        <v>0</v>
      </c>
      <c r="AD14" s="24">
        <v>552</v>
      </c>
      <c r="AE14" s="24" t="s">
        <v>290</v>
      </c>
      <c r="AF14" s="50">
        <v>552</v>
      </c>
      <c r="AG14" s="35">
        <v>19.03448275862069</v>
      </c>
      <c r="AH14" s="30">
        <v>61.333333333333336</v>
      </c>
      <c r="AJ14" s="26" t="s">
        <v>114</v>
      </c>
      <c r="AK14" s="24">
        <v>3169</v>
      </c>
      <c r="AL14" s="24" t="s">
        <v>266</v>
      </c>
      <c r="AM14" s="50">
        <v>3169</v>
      </c>
      <c r="AN14" s="35">
        <v>109.27586206896552</v>
      </c>
      <c r="AO14" s="30">
        <v>158.44999999999999</v>
      </c>
    </row>
    <row r="15" spans="1:47" x14ac:dyDescent="0.2">
      <c r="A15" s="26" t="s">
        <v>114</v>
      </c>
      <c r="B15" s="24">
        <v>28</v>
      </c>
      <c r="C15" s="24" t="s">
        <v>232</v>
      </c>
      <c r="D15" s="50">
        <v>28</v>
      </c>
      <c r="E15" s="35">
        <v>0.96551724137931039</v>
      </c>
      <c r="F15" s="30">
        <v>28</v>
      </c>
      <c r="H15" s="26" t="s">
        <v>114</v>
      </c>
      <c r="I15" s="24">
        <v>1970</v>
      </c>
      <c r="J15" s="24" t="s">
        <v>280</v>
      </c>
      <c r="K15" s="50">
        <v>1970</v>
      </c>
      <c r="L15" s="35">
        <v>67.931034482758619</v>
      </c>
      <c r="M15" s="30">
        <v>109.44444444444444</v>
      </c>
      <c r="O15" s="26" t="s">
        <v>114</v>
      </c>
      <c r="P15" s="24">
        <v>598</v>
      </c>
      <c r="Q15" s="24" t="s">
        <v>251</v>
      </c>
      <c r="R15" s="50">
        <v>598</v>
      </c>
      <c r="S15" s="35">
        <v>20.620689655172413</v>
      </c>
      <c r="T15" s="30">
        <v>74.75</v>
      </c>
      <c r="V15" s="26" t="s">
        <v>197</v>
      </c>
      <c r="W15" s="24">
        <v>66</v>
      </c>
      <c r="X15" s="24" t="s">
        <v>274</v>
      </c>
      <c r="Y15" s="50">
        <v>66</v>
      </c>
      <c r="Z15" s="35">
        <v>2.2758620689655173</v>
      </c>
      <c r="AA15" s="30">
        <v>33</v>
      </c>
      <c r="AC15" s="26" t="s">
        <v>0</v>
      </c>
      <c r="AD15" s="24">
        <v>489</v>
      </c>
      <c r="AE15" s="24" t="s">
        <v>240</v>
      </c>
      <c r="AF15" s="50">
        <v>489</v>
      </c>
      <c r="AG15" s="35">
        <v>16.862068965517242</v>
      </c>
      <c r="AH15" s="30">
        <v>69.857142857142861</v>
      </c>
      <c r="AJ15" s="26" t="s">
        <v>114</v>
      </c>
      <c r="AK15" s="24">
        <v>2647</v>
      </c>
      <c r="AL15" s="24" t="s">
        <v>259</v>
      </c>
      <c r="AM15" s="50">
        <v>2647</v>
      </c>
      <c r="AN15" s="35">
        <v>91.275862068965523</v>
      </c>
      <c r="AO15" s="30">
        <v>139.31578947368422</v>
      </c>
    </row>
    <row r="16" spans="1:47" x14ac:dyDescent="0.2">
      <c r="A16" s="26" t="s">
        <v>114</v>
      </c>
      <c r="B16" s="26">
        <v>28</v>
      </c>
      <c r="C16" s="31" t="s">
        <v>287</v>
      </c>
      <c r="D16" s="51">
        <v>28</v>
      </c>
      <c r="E16" s="36">
        <v>0.96551724137931039</v>
      </c>
      <c r="F16" s="32">
        <v>28</v>
      </c>
      <c r="H16" s="26" t="s">
        <v>114</v>
      </c>
      <c r="I16" s="24">
        <v>1715</v>
      </c>
      <c r="J16" s="24" t="s">
        <v>298</v>
      </c>
      <c r="K16" s="50">
        <v>1715</v>
      </c>
      <c r="L16" s="35">
        <v>59.137931034482762</v>
      </c>
      <c r="M16" s="30">
        <v>122.5</v>
      </c>
      <c r="O16" s="26" t="s">
        <v>114</v>
      </c>
      <c r="P16" s="24">
        <v>498</v>
      </c>
      <c r="Q16" s="24" t="s">
        <v>323</v>
      </c>
      <c r="R16" s="50">
        <v>498</v>
      </c>
      <c r="S16" s="35">
        <v>17.172413793103448</v>
      </c>
      <c r="T16" s="30">
        <v>124.5</v>
      </c>
      <c r="V16" s="26" t="s">
        <v>197</v>
      </c>
      <c r="W16" s="24">
        <v>64</v>
      </c>
      <c r="X16" s="24" t="s">
        <v>273</v>
      </c>
      <c r="Y16" s="50">
        <v>64</v>
      </c>
      <c r="Z16" s="35">
        <v>2.2068965517241379</v>
      </c>
      <c r="AA16" s="30">
        <v>64</v>
      </c>
      <c r="AC16" s="26" t="s">
        <v>0</v>
      </c>
      <c r="AD16" s="24">
        <v>332</v>
      </c>
      <c r="AE16" s="24" t="s">
        <v>307</v>
      </c>
      <c r="AF16" s="50">
        <v>332</v>
      </c>
      <c r="AG16" s="35">
        <v>11.448275862068966</v>
      </c>
      <c r="AH16" s="30">
        <v>110.66666666666667</v>
      </c>
      <c r="AJ16" s="26" t="s">
        <v>114</v>
      </c>
      <c r="AK16" s="24">
        <v>2382</v>
      </c>
      <c r="AL16" s="24" t="s">
        <v>245</v>
      </c>
      <c r="AM16" s="50">
        <v>2382</v>
      </c>
      <c r="AN16" s="35">
        <v>82.137931034482762</v>
      </c>
      <c r="AO16" s="30">
        <v>170.14285714285714</v>
      </c>
    </row>
    <row r="17" spans="1:41" x14ac:dyDescent="0.2">
      <c r="A17" s="26" t="s">
        <v>114</v>
      </c>
      <c r="B17" s="24">
        <v>18</v>
      </c>
      <c r="C17" s="24" t="s">
        <v>284</v>
      </c>
      <c r="D17" s="50">
        <v>18</v>
      </c>
      <c r="E17" s="35">
        <v>0.62068965517241381</v>
      </c>
      <c r="F17" s="30">
        <v>18</v>
      </c>
      <c r="H17" s="26" t="s">
        <v>114</v>
      </c>
      <c r="I17" s="24">
        <v>1196</v>
      </c>
      <c r="J17" s="24" t="s">
        <v>246</v>
      </c>
      <c r="K17" s="50">
        <v>1196</v>
      </c>
      <c r="L17" s="35">
        <v>41.241379310344826</v>
      </c>
      <c r="M17" s="30">
        <v>132.88888888888889</v>
      </c>
      <c r="O17" s="26" t="s">
        <v>114</v>
      </c>
      <c r="P17" s="24">
        <v>345</v>
      </c>
      <c r="Q17" s="24" t="s">
        <v>309</v>
      </c>
      <c r="R17" s="50">
        <v>345</v>
      </c>
      <c r="S17" s="35">
        <v>11.896551724137931</v>
      </c>
      <c r="T17" s="30">
        <v>115</v>
      </c>
      <c r="V17" s="26" t="s">
        <v>197</v>
      </c>
      <c r="W17" s="24">
        <v>56</v>
      </c>
      <c r="X17" s="24" t="s">
        <v>275</v>
      </c>
      <c r="Y17" s="50">
        <v>56</v>
      </c>
      <c r="Z17" s="35">
        <v>1.9310344827586208</v>
      </c>
      <c r="AA17" s="30">
        <v>56</v>
      </c>
      <c r="AC17" s="26" t="s">
        <v>0</v>
      </c>
      <c r="AD17" s="24">
        <v>305</v>
      </c>
      <c r="AE17" s="24" t="s">
        <v>292</v>
      </c>
      <c r="AF17" s="50">
        <v>305</v>
      </c>
      <c r="AG17" s="35">
        <v>10.517241379310345</v>
      </c>
      <c r="AH17" s="30">
        <v>152.5</v>
      </c>
      <c r="AJ17" s="26" t="s">
        <v>114</v>
      </c>
      <c r="AK17" s="24">
        <v>2337</v>
      </c>
      <c r="AL17" s="24" t="s">
        <v>310</v>
      </c>
      <c r="AM17" s="50">
        <v>2337</v>
      </c>
      <c r="AN17" s="35">
        <v>80.58620689655173</v>
      </c>
      <c r="AO17" s="30">
        <v>155.80000000000001</v>
      </c>
    </row>
    <row r="18" spans="1:41" x14ac:dyDescent="0.2">
      <c r="A18" s="39" t="s">
        <v>351</v>
      </c>
      <c r="B18" s="40"/>
      <c r="C18" s="40"/>
      <c r="D18" s="53">
        <v>3443</v>
      </c>
      <c r="E18" s="41">
        <v>67.65517241379311</v>
      </c>
      <c r="F18" s="42">
        <v>98.371428571428567</v>
      </c>
      <c r="H18" s="26" t="s">
        <v>114</v>
      </c>
      <c r="I18" s="24">
        <v>755</v>
      </c>
      <c r="J18" s="24" t="s">
        <v>249</v>
      </c>
      <c r="K18" s="50">
        <v>755</v>
      </c>
      <c r="L18" s="35">
        <v>26.03448275862069</v>
      </c>
      <c r="M18" s="30">
        <v>83.888888888888886</v>
      </c>
      <c r="O18" s="26" t="s">
        <v>114</v>
      </c>
      <c r="P18" s="24">
        <v>61</v>
      </c>
      <c r="Q18" s="24" t="s">
        <v>326</v>
      </c>
      <c r="R18" s="50">
        <v>61</v>
      </c>
      <c r="S18" s="35">
        <v>2.103448275862069</v>
      </c>
      <c r="T18" s="30">
        <v>61</v>
      </c>
      <c r="V18" s="26" t="s">
        <v>197</v>
      </c>
      <c r="W18" s="24">
        <v>49</v>
      </c>
      <c r="X18" s="24" t="s">
        <v>250</v>
      </c>
      <c r="Y18" s="50">
        <v>49</v>
      </c>
      <c r="Z18" s="35">
        <v>1.6896551724137931</v>
      </c>
      <c r="AA18" s="30">
        <v>49</v>
      </c>
      <c r="AC18" s="26" t="s">
        <v>0</v>
      </c>
      <c r="AD18" s="24">
        <v>290</v>
      </c>
      <c r="AE18" s="24" t="s">
        <v>332</v>
      </c>
      <c r="AF18" s="50">
        <v>290</v>
      </c>
      <c r="AG18" s="35">
        <v>10</v>
      </c>
      <c r="AH18" s="30">
        <v>58</v>
      </c>
      <c r="AJ18" s="26" t="s">
        <v>114</v>
      </c>
      <c r="AK18" s="24">
        <v>2311</v>
      </c>
      <c r="AL18" s="24" t="s">
        <v>226</v>
      </c>
      <c r="AM18" s="50">
        <v>2311</v>
      </c>
      <c r="AN18" s="35">
        <v>79.689655172413794</v>
      </c>
      <c r="AO18" s="30">
        <v>165.07142857142858</v>
      </c>
    </row>
    <row r="19" spans="1:41" x14ac:dyDescent="0.2">
      <c r="A19" s="24"/>
      <c r="B19" s="25"/>
      <c r="C19" s="25"/>
      <c r="D19" s="50"/>
      <c r="E19" s="35"/>
      <c r="F19" s="30"/>
      <c r="H19" s="26" t="s">
        <v>114</v>
      </c>
      <c r="I19" s="24">
        <v>667</v>
      </c>
      <c r="J19" s="24" t="s">
        <v>231</v>
      </c>
      <c r="K19" s="50">
        <v>667</v>
      </c>
      <c r="L19" s="35">
        <v>23</v>
      </c>
      <c r="M19" s="30">
        <v>133.4</v>
      </c>
      <c r="O19" s="39" t="s">
        <v>351</v>
      </c>
      <c r="P19" s="40"/>
      <c r="Q19" s="40"/>
      <c r="R19" s="53">
        <v>7596</v>
      </c>
      <c r="S19" s="41">
        <v>101.34482758620689</v>
      </c>
      <c r="T19" s="42">
        <v>138.1090909090909</v>
      </c>
      <c r="V19" s="39" t="s">
        <v>350</v>
      </c>
      <c r="W19" s="40"/>
      <c r="X19" s="40"/>
      <c r="Y19" s="53">
        <v>2368</v>
      </c>
      <c r="Z19" s="41">
        <v>41.137931034482762</v>
      </c>
      <c r="AA19" s="42">
        <v>94.72</v>
      </c>
      <c r="AC19" s="26" t="s">
        <v>0</v>
      </c>
      <c r="AD19" s="24">
        <v>275</v>
      </c>
      <c r="AE19" s="24" t="s">
        <v>272</v>
      </c>
      <c r="AF19" s="50">
        <v>275</v>
      </c>
      <c r="AG19" s="35">
        <v>9.4827586206896548</v>
      </c>
      <c r="AH19" s="30">
        <v>68.75</v>
      </c>
      <c r="AJ19" s="26" t="s">
        <v>114</v>
      </c>
      <c r="AK19" s="24">
        <v>2187</v>
      </c>
      <c r="AL19" s="24" t="s">
        <v>262</v>
      </c>
      <c r="AM19" s="50">
        <v>2187</v>
      </c>
      <c r="AN19" s="35">
        <v>75.41379310344827</v>
      </c>
      <c r="AO19" s="30">
        <v>156.21428571428572</v>
      </c>
    </row>
    <row r="20" spans="1:41" x14ac:dyDescent="0.2">
      <c r="A20" s="24" t="s">
        <v>0</v>
      </c>
      <c r="B20" s="24">
        <v>164</v>
      </c>
      <c r="C20" s="24" t="s">
        <v>284</v>
      </c>
      <c r="D20" s="50">
        <v>164</v>
      </c>
      <c r="E20" s="35">
        <v>5.6551724137931032</v>
      </c>
      <c r="F20" s="30">
        <v>32.799999999999997</v>
      </c>
      <c r="H20" s="26" t="s">
        <v>114</v>
      </c>
      <c r="I20" s="24">
        <v>618</v>
      </c>
      <c r="J20" s="24" t="s">
        <v>269</v>
      </c>
      <c r="K20" s="50">
        <v>618</v>
      </c>
      <c r="L20" s="35">
        <v>21.310344827586206</v>
      </c>
      <c r="M20" s="30">
        <v>103</v>
      </c>
      <c r="O20" s="24"/>
      <c r="P20" s="25"/>
      <c r="Q20" s="25"/>
      <c r="R20" s="50"/>
      <c r="S20" s="35"/>
      <c r="T20" s="30"/>
      <c r="V20" s="24"/>
      <c r="W20" s="25"/>
      <c r="X20" s="25"/>
      <c r="Y20" s="50"/>
      <c r="Z20" s="35"/>
      <c r="AA20" s="30"/>
      <c r="AC20" s="26" t="s">
        <v>0</v>
      </c>
      <c r="AD20" s="24">
        <v>243</v>
      </c>
      <c r="AE20" s="24" t="s">
        <v>263</v>
      </c>
      <c r="AF20" s="50">
        <v>243</v>
      </c>
      <c r="AG20" s="35">
        <v>8.3793103448275854</v>
      </c>
      <c r="AH20" s="30">
        <v>121.5</v>
      </c>
      <c r="AJ20" s="26" t="s">
        <v>114</v>
      </c>
      <c r="AK20" s="24">
        <v>1895</v>
      </c>
      <c r="AL20" s="24" t="s">
        <v>272</v>
      </c>
      <c r="AM20" s="50">
        <v>1895</v>
      </c>
      <c r="AN20" s="35">
        <v>65.34482758620689</v>
      </c>
      <c r="AO20" s="30">
        <v>126.33333333333333</v>
      </c>
    </row>
    <row r="21" spans="1:41" x14ac:dyDescent="0.2">
      <c r="A21" s="26" t="s">
        <v>0</v>
      </c>
      <c r="B21" s="24">
        <v>115</v>
      </c>
      <c r="C21" s="24" t="s">
        <v>285</v>
      </c>
      <c r="D21" s="50">
        <v>115</v>
      </c>
      <c r="E21" s="35">
        <v>3.9655172413793105</v>
      </c>
      <c r="F21" s="30">
        <v>23</v>
      </c>
      <c r="H21" s="26" t="s">
        <v>114</v>
      </c>
      <c r="I21" s="24">
        <v>433</v>
      </c>
      <c r="J21" s="24" t="s">
        <v>303</v>
      </c>
      <c r="K21" s="50">
        <v>433</v>
      </c>
      <c r="L21" s="35">
        <v>14.931034482758621</v>
      </c>
      <c r="M21" s="30">
        <v>144.33333333333334</v>
      </c>
      <c r="O21" s="24" t="s">
        <v>0</v>
      </c>
      <c r="P21" s="24">
        <v>297</v>
      </c>
      <c r="Q21" s="24" t="s">
        <v>236</v>
      </c>
      <c r="R21" s="50">
        <v>297</v>
      </c>
      <c r="S21" s="35">
        <v>10.241379310344827</v>
      </c>
      <c r="T21" s="30">
        <v>74.25</v>
      </c>
      <c r="V21" s="24" t="s">
        <v>194</v>
      </c>
      <c r="W21" s="24">
        <v>1326</v>
      </c>
      <c r="X21" s="24" t="s">
        <v>255</v>
      </c>
      <c r="Y21" s="50">
        <v>1326</v>
      </c>
      <c r="Z21" s="35">
        <v>45.724137931034484</v>
      </c>
      <c r="AA21" s="30">
        <v>132.6</v>
      </c>
      <c r="AC21" s="26" t="s">
        <v>0</v>
      </c>
      <c r="AD21" s="24">
        <v>201</v>
      </c>
      <c r="AE21" s="24" t="s">
        <v>274</v>
      </c>
      <c r="AF21" s="50">
        <v>201</v>
      </c>
      <c r="AG21" s="35">
        <v>6.931034482758621</v>
      </c>
      <c r="AH21" s="30">
        <v>50.25</v>
      </c>
      <c r="AJ21" s="26" t="s">
        <v>114</v>
      </c>
      <c r="AK21" s="24">
        <v>1869</v>
      </c>
      <c r="AL21" s="24" t="s">
        <v>307</v>
      </c>
      <c r="AM21" s="50">
        <v>1869</v>
      </c>
      <c r="AN21" s="35">
        <v>64.448275862068968</v>
      </c>
      <c r="AO21" s="30">
        <v>169.90909090909091</v>
      </c>
    </row>
    <row r="22" spans="1:41" x14ac:dyDescent="0.2">
      <c r="A22" s="26" t="s">
        <v>0</v>
      </c>
      <c r="B22" s="24">
        <v>61</v>
      </c>
      <c r="C22" s="24" t="s">
        <v>287</v>
      </c>
      <c r="D22" s="50">
        <v>61</v>
      </c>
      <c r="E22" s="35">
        <v>2.103448275862069</v>
      </c>
      <c r="F22" s="30">
        <v>61</v>
      </c>
      <c r="H22" s="26" t="s">
        <v>114</v>
      </c>
      <c r="I22" s="24">
        <v>335</v>
      </c>
      <c r="J22" s="24" t="s">
        <v>254</v>
      </c>
      <c r="K22" s="50">
        <v>335</v>
      </c>
      <c r="L22" s="35">
        <v>11.551724137931034</v>
      </c>
      <c r="M22" s="30">
        <v>111.66666666666667</v>
      </c>
      <c r="O22" s="26" t="s">
        <v>0</v>
      </c>
      <c r="P22" s="24">
        <v>144</v>
      </c>
      <c r="Q22" s="24" t="s">
        <v>261</v>
      </c>
      <c r="R22" s="50">
        <v>144</v>
      </c>
      <c r="S22" s="35">
        <v>4.9655172413793105</v>
      </c>
      <c r="T22" s="30">
        <v>28.8</v>
      </c>
      <c r="V22" s="26" t="s">
        <v>194</v>
      </c>
      <c r="W22" s="24">
        <v>585</v>
      </c>
      <c r="X22" s="24" t="s">
        <v>315</v>
      </c>
      <c r="Y22" s="50">
        <v>585</v>
      </c>
      <c r="Z22" s="35">
        <v>20.172413793103448</v>
      </c>
      <c r="AA22" s="30">
        <v>83.571428571428569</v>
      </c>
      <c r="AC22" s="26" t="s">
        <v>0</v>
      </c>
      <c r="AD22" s="24">
        <v>159</v>
      </c>
      <c r="AE22" s="24" t="s">
        <v>278</v>
      </c>
      <c r="AF22" s="50">
        <v>159</v>
      </c>
      <c r="AG22" s="35">
        <v>5.4827586206896548</v>
      </c>
      <c r="AH22" s="30">
        <v>79.5</v>
      </c>
      <c r="AJ22" s="26" t="s">
        <v>114</v>
      </c>
      <c r="AK22" s="24">
        <v>1575</v>
      </c>
      <c r="AL22" s="24" t="s">
        <v>271</v>
      </c>
      <c r="AM22" s="50">
        <v>1575</v>
      </c>
      <c r="AN22" s="35">
        <v>54.310344827586206</v>
      </c>
      <c r="AO22" s="30">
        <v>175</v>
      </c>
    </row>
    <row r="23" spans="1:41" x14ac:dyDescent="0.2">
      <c r="A23" s="26" t="s">
        <v>0</v>
      </c>
      <c r="B23" s="24">
        <v>43</v>
      </c>
      <c r="C23" s="24" t="s">
        <v>342</v>
      </c>
      <c r="D23" s="50">
        <v>43</v>
      </c>
      <c r="E23" s="35">
        <v>1.4827586206896552</v>
      </c>
      <c r="F23" s="30">
        <v>43</v>
      </c>
      <c r="H23" s="26" t="s">
        <v>114</v>
      </c>
      <c r="I23" s="24">
        <v>227</v>
      </c>
      <c r="J23" s="24" t="s">
        <v>276</v>
      </c>
      <c r="K23" s="50">
        <v>227</v>
      </c>
      <c r="L23" s="35">
        <v>7.8275862068965516</v>
      </c>
      <c r="M23" s="30">
        <v>113.5</v>
      </c>
      <c r="O23" s="26" t="s">
        <v>0</v>
      </c>
      <c r="P23" s="24">
        <v>120</v>
      </c>
      <c r="Q23" s="24" t="s">
        <v>281</v>
      </c>
      <c r="R23" s="50">
        <v>120</v>
      </c>
      <c r="S23" s="35">
        <v>4.1379310344827589</v>
      </c>
      <c r="T23" s="30">
        <v>60</v>
      </c>
      <c r="V23" s="26" t="s">
        <v>194</v>
      </c>
      <c r="W23" s="24">
        <v>145</v>
      </c>
      <c r="X23" s="24" t="s">
        <v>238</v>
      </c>
      <c r="Y23" s="50">
        <v>145</v>
      </c>
      <c r="Z23" s="35">
        <v>5</v>
      </c>
      <c r="AA23" s="30">
        <v>72.5</v>
      </c>
      <c r="AC23" s="26" t="s">
        <v>0</v>
      </c>
      <c r="AD23" s="24">
        <v>137</v>
      </c>
      <c r="AE23" s="24" t="s">
        <v>255</v>
      </c>
      <c r="AF23" s="50">
        <v>137</v>
      </c>
      <c r="AG23" s="35">
        <v>4.7241379310344831</v>
      </c>
      <c r="AH23" s="30">
        <v>137</v>
      </c>
      <c r="AJ23" s="26" t="s">
        <v>114</v>
      </c>
      <c r="AK23" s="24">
        <v>1547</v>
      </c>
      <c r="AL23" s="24" t="s">
        <v>282</v>
      </c>
      <c r="AM23" s="50">
        <v>1547</v>
      </c>
      <c r="AN23" s="35">
        <v>53.344827586206897</v>
      </c>
      <c r="AO23" s="30">
        <v>154.69999999999999</v>
      </c>
    </row>
    <row r="24" spans="1:41" x14ac:dyDescent="0.2">
      <c r="A24" s="26" t="s">
        <v>0</v>
      </c>
      <c r="B24" s="24">
        <v>25</v>
      </c>
      <c r="C24" s="24" t="s">
        <v>347</v>
      </c>
      <c r="D24" s="50">
        <v>25</v>
      </c>
      <c r="E24" s="35">
        <v>0.86206896551724133</v>
      </c>
      <c r="F24" s="30">
        <v>25</v>
      </c>
      <c r="H24" s="26" t="s">
        <v>114</v>
      </c>
      <c r="I24" s="24">
        <v>194</v>
      </c>
      <c r="J24" s="24" t="s">
        <v>229</v>
      </c>
      <c r="K24" s="50">
        <v>194</v>
      </c>
      <c r="L24" s="35">
        <v>6.6896551724137927</v>
      </c>
      <c r="M24" s="30">
        <v>64.666666666666671</v>
      </c>
      <c r="O24" s="26" t="s">
        <v>0</v>
      </c>
      <c r="P24" s="24">
        <v>76</v>
      </c>
      <c r="Q24" s="24" t="s">
        <v>343</v>
      </c>
      <c r="R24" s="50">
        <v>76</v>
      </c>
      <c r="S24" s="35">
        <v>2.6206896551724137</v>
      </c>
      <c r="T24" s="30">
        <v>76</v>
      </c>
      <c r="V24" s="26" t="s">
        <v>194</v>
      </c>
      <c r="W24" s="24">
        <v>138</v>
      </c>
      <c r="X24" s="24" t="s">
        <v>237</v>
      </c>
      <c r="Y24" s="50">
        <v>138</v>
      </c>
      <c r="Z24" s="35">
        <v>4.7586206896551726</v>
      </c>
      <c r="AA24" s="30">
        <v>69</v>
      </c>
      <c r="AC24" s="26" t="s">
        <v>0</v>
      </c>
      <c r="AD24" s="24">
        <v>135</v>
      </c>
      <c r="AE24" s="24" t="s">
        <v>242</v>
      </c>
      <c r="AF24" s="50">
        <v>135</v>
      </c>
      <c r="AG24" s="35">
        <v>4.6551724137931032</v>
      </c>
      <c r="AH24" s="30">
        <v>67.5</v>
      </c>
      <c r="AJ24" s="26" t="s">
        <v>114</v>
      </c>
      <c r="AK24" s="24">
        <v>1521</v>
      </c>
      <c r="AL24" s="24" t="s">
        <v>256</v>
      </c>
      <c r="AM24" s="50">
        <v>1521</v>
      </c>
      <c r="AN24" s="35">
        <v>52.448275862068968</v>
      </c>
      <c r="AO24" s="30">
        <v>169</v>
      </c>
    </row>
    <row r="25" spans="1:41" x14ac:dyDescent="0.2">
      <c r="A25" s="26" t="s">
        <v>0</v>
      </c>
      <c r="B25" s="24">
        <v>23</v>
      </c>
      <c r="C25" s="24" t="s">
        <v>334</v>
      </c>
      <c r="D25" s="50">
        <v>23</v>
      </c>
      <c r="E25" s="35">
        <v>0.7931034482758621</v>
      </c>
      <c r="F25" s="30">
        <v>23</v>
      </c>
      <c r="H25" s="26" t="s">
        <v>114</v>
      </c>
      <c r="I25" s="24">
        <v>117</v>
      </c>
      <c r="J25" s="24" t="s">
        <v>244</v>
      </c>
      <c r="K25" s="50">
        <v>117</v>
      </c>
      <c r="L25" s="35">
        <v>4.0344827586206895</v>
      </c>
      <c r="M25" s="30">
        <v>117</v>
      </c>
      <c r="O25" s="26" t="s">
        <v>0</v>
      </c>
      <c r="P25" s="24">
        <v>28</v>
      </c>
      <c r="Q25" s="24" t="s">
        <v>330</v>
      </c>
      <c r="R25" s="50">
        <v>28</v>
      </c>
      <c r="S25" s="35">
        <v>0.96551724137931039</v>
      </c>
      <c r="T25" s="30">
        <v>28</v>
      </c>
      <c r="V25" s="26" t="s">
        <v>194</v>
      </c>
      <c r="W25" s="24">
        <v>117</v>
      </c>
      <c r="X25" s="24" t="s">
        <v>299</v>
      </c>
      <c r="Y25" s="50">
        <v>117</v>
      </c>
      <c r="Z25" s="35">
        <v>4.0344827586206895</v>
      </c>
      <c r="AA25" s="30">
        <v>117</v>
      </c>
      <c r="AC25" s="26" t="s">
        <v>0</v>
      </c>
      <c r="AD25" s="24">
        <v>127</v>
      </c>
      <c r="AE25" s="24" t="s">
        <v>383</v>
      </c>
      <c r="AF25" s="50">
        <v>127</v>
      </c>
      <c r="AG25" s="35">
        <v>4.3793103448275863</v>
      </c>
      <c r="AH25" s="30">
        <v>63.5</v>
      </c>
      <c r="AJ25" s="26" t="s">
        <v>114</v>
      </c>
      <c r="AK25" s="24">
        <v>1365</v>
      </c>
      <c r="AL25" s="24" t="s">
        <v>308</v>
      </c>
      <c r="AM25" s="50">
        <v>1365</v>
      </c>
      <c r="AN25" s="35">
        <v>47.068965517241381</v>
      </c>
      <c r="AO25" s="30">
        <v>113.75</v>
      </c>
    </row>
    <row r="26" spans="1:41" x14ac:dyDescent="0.2">
      <c r="A26" s="39" t="s">
        <v>353</v>
      </c>
      <c r="B26" s="40"/>
      <c r="C26" s="40"/>
      <c r="D26" s="53">
        <v>431</v>
      </c>
      <c r="E26" s="41">
        <v>5.6551724137931032</v>
      </c>
      <c r="F26" s="42">
        <v>30.785714285714285</v>
      </c>
      <c r="H26" s="26" t="s">
        <v>114</v>
      </c>
      <c r="I26" s="24">
        <v>110</v>
      </c>
      <c r="J26" s="24" t="s">
        <v>235</v>
      </c>
      <c r="K26" s="50">
        <v>110</v>
      </c>
      <c r="L26" s="35">
        <v>3.7931034482758621</v>
      </c>
      <c r="M26" s="30">
        <v>110</v>
      </c>
      <c r="O26" s="39" t="s">
        <v>353</v>
      </c>
      <c r="P26" s="40"/>
      <c r="Q26" s="40"/>
      <c r="R26" s="53">
        <v>665</v>
      </c>
      <c r="S26" s="41">
        <v>10.241379310344827</v>
      </c>
      <c r="T26" s="42">
        <v>51.153846153846153</v>
      </c>
      <c r="V26" s="26" t="s">
        <v>194</v>
      </c>
      <c r="W26" s="24">
        <v>69</v>
      </c>
      <c r="X26" s="24" t="s">
        <v>273</v>
      </c>
      <c r="Y26" s="50">
        <v>69</v>
      </c>
      <c r="Z26" s="35">
        <v>2.3793103448275863</v>
      </c>
      <c r="AA26" s="30">
        <v>34.5</v>
      </c>
      <c r="AC26" s="26" t="s">
        <v>0</v>
      </c>
      <c r="AD26" s="24">
        <v>101</v>
      </c>
      <c r="AE26" s="24" t="s">
        <v>322</v>
      </c>
      <c r="AF26" s="50">
        <v>101</v>
      </c>
      <c r="AG26" s="35">
        <v>3.4827586206896552</v>
      </c>
      <c r="AH26" s="30">
        <v>50.5</v>
      </c>
      <c r="AJ26" s="26" t="s">
        <v>114</v>
      </c>
      <c r="AK26" s="24">
        <v>1033</v>
      </c>
      <c r="AL26" s="24" t="s">
        <v>258</v>
      </c>
      <c r="AM26" s="50">
        <v>1033</v>
      </c>
      <c r="AN26" s="35">
        <v>35.620689655172413</v>
      </c>
      <c r="AO26" s="30">
        <v>129.125</v>
      </c>
    </row>
    <row r="27" spans="1:41" x14ac:dyDescent="0.2">
      <c r="A27" s="33"/>
      <c r="B27" s="34"/>
      <c r="C27" s="34"/>
      <c r="D27" s="52"/>
      <c r="E27" s="37"/>
      <c r="F27" s="29"/>
      <c r="H27" s="26" t="s">
        <v>114</v>
      </c>
      <c r="I27" s="24">
        <v>108</v>
      </c>
      <c r="J27" s="24" t="s">
        <v>338</v>
      </c>
      <c r="K27" s="50">
        <v>108</v>
      </c>
      <c r="L27" s="35">
        <v>3.7241379310344827</v>
      </c>
      <c r="M27" s="30">
        <v>108</v>
      </c>
      <c r="O27" s="33"/>
      <c r="P27" s="34"/>
      <c r="Q27" s="34"/>
      <c r="R27" s="52"/>
      <c r="S27" s="37"/>
      <c r="T27" s="29"/>
      <c r="V27" s="26" t="s">
        <v>194</v>
      </c>
      <c r="W27" s="24">
        <v>40</v>
      </c>
      <c r="X27" s="24" t="s">
        <v>337</v>
      </c>
      <c r="Y27" s="50">
        <v>40</v>
      </c>
      <c r="Z27" s="35">
        <v>1.3793103448275863</v>
      </c>
      <c r="AA27" s="30">
        <v>40</v>
      </c>
      <c r="AC27" s="26" t="s">
        <v>0</v>
      </c>
      <c r="AD27" s="24">
        <v>99</v>
      </c>
      <c r="AE27" s="24" t="s">
        <v>320</v>
      </c>
      <c r="AF27" s="50">
        <v>99</v>
      </c>
      <c r="AG27" s="35">
        <v>3.4137931034482758</v>
      </c>
      <c r="AH27" s="30">
        <v>24.75</v>
      </c>
      <c r="AJ27" s="26" t="s">
        <v>114</v>
      </c>
      <c r="AK27" s="24">
        <v>1011</v>
      </c>
      <c r="AL27" s="24" t="s">
        <v>300</v>
      </c>
      <c r="AM27" s="50">
        <v>1011</v>
      </c>
      <c r="AN27" s="35">
        <v>34.862068965517238</v>
      </c>
      <c r="AO27" s="30">
        <v>168.5</v>
      </c>
    </row>
    <row r="28" spans="1:41" x14ac:dyDescent="0.2">
      <c r="H28" s="26" t="s">
        <v>114</v>
      </c>
      <c r="I28" s="24">
        <v>31</v>
      </c>
      <c r="J28" s="24" t="s">
        <v>288</v>
      </c>
      <c r="K28" s="50">
        <v>31</v>
      </c>
      <c r="L28" s="35">
        <v>1.0689655172413792</v>
      </c>
      <c r="M28" s="30">
        <v>31</v>
      </c>
      <c r="V28" s="39" t="s">
        <v>352</v>
      </c>
      <c r="W28" s="40"/>
      <c r="X28" s="40"/>
      <c r="Y28" s="53">
        <v>2420</v>
      </c>
      <c r="Z28" s="41">
        <v>45.724137931034484</v>
      </c>
      <c r="AA28" s="42">
        <v>96.8</v>
      </c>
      <c r="AC28" s="26" t="s">
        <v>0</v>
      </c>
      <c r="AD28" s="24">
        <v>91</v>
      </c>
      <c r="AE28" s="24" t="s">
        <v>382</v>
      </c>
      <c r="AF28" s="50">
        <v>91</v>
      </c>
      <c r="AG28" s="35">
        <v>3.1379310344827585</v>
      </c>
      <c r="AH28" s="30">
        <v>91</v>
      </c>
      <c r="AJ28" s="26" t="s">
        <v>114</v>
      </c>
      <c r="AK28" s="24">
        <v>989</v>
      </c>
      <c r="AL28" s="24" t="s">
        <v>250</v>
      </c>
      <c r="AM28" s="50">
        <v>989</v>
      </c>
      <c r="AN28" s="35">
        <v>34.103448275862071</v>
      </c>
      <c r="AO28" s="30">
        <v>141.28571428571428</v>
      </c>
    </row>
    <row r="29" spans="1:41" x14ac:dyDescent="0.2">
      <c r="H29" s="39" t="s">
        <v>351</v>
      </c>
      <c r="I29" s="40"/>
      <c r="J29" s="40"/>
      <c r="K29" s="53">
        <v>13344</v>
      </c>
      <c r="L29" s="41">
        <v>90.41379310344827</v>
      </c>
      <c r="M29" s="42">
        <v>119.14285714285714</v>
      </c>
      <c r="V29" s="33"/>
      <c r="W29" s="34"/>
      <c r="X29" s="34"/>
      <c r="Y29" s="52"/>
      <c r="Z29" s="37"/>
      <c r="AA29" s="29"/>
      <c r="AC29" s="26" t="s">
        <v>0</v>
      </c>
      <c r="AD29" s="24">
        <v>89</v>
      </c>
      <c r="AE29" s="24" t="s">
        <v>375</v>
      </c>
      <c r="AF29" s="50">
        <v>89</v>
      </c>
      <c r="AG29" s="35">
        <v>3.0689655172413794</v>
      </c>
      <c r="AH29" s="30">
        <v>89</v>
      </c>
      <c r="AJ29" s="26" t="s">
        <v>114</v>
      </c>
      <c r="AK29" s="24">
        <v>853</v>
      </c>
      <c r="AL29" s="24" t="s">
        <v>225</v>
      </c>
      <c r="AM29" s="50">
        <v>853</v>
      </c>
      <c r="AN29" s="35">
        <v>29.413793103448278</v>
      </c>
      <c r="AO29" s="30">
        <v>170.6</v>
      </c>
    </row>
    <row r="30" spans="1:41" x14ac:dyDescent="0.2">
      <c r="H30" s="24"/>
      <c r="I30" s="25"/>
      <c r="J30" s="25"/>
      <c r="K30" s="50"/>
      <c r="L30" s="35"/>
      <c r="M30" s="30"/>
      <c r="AC30" s="26" t="s">
        <v>0</v>
      </c>
      <c r="AD30" s="24">
        <v>83</v>
      </c>
      <c r="AE30" s="24" t="s">
        <v>282</v>
      </c>
      <c r="AF30" s="50">
        <v>83</v>
      </c>
      <c r="AG30" s="35">
        <v>2.8620689655172415</v>
      </c>
      <c r="AH30" s="30">
        <v>83</v>
      </c>
      <c r="AJ30" s="26" t="s">
        <v>114</v>
      </c>
      <c r="AK30" s="24">
        <v>824</v>
      </c>
      <c r="AL30" s="24" t="s">
        <v>247</v>
      </c>
      <c r="AM30" s="50">
        <v>824</v>
      </c>
      <c r="AN30" s="35">
        <v>28.413793103448278</v>
      </c>
      <c r="AO30" s="30">
        <v>103</v>
      </c>
    </row>
    <row r="31" spans="1:41" x14ac:dyDescent="0.2">
      <c r="H31" s="24" t="s">
        <v>0</v>
      </c>
      <c r="I31" s="24">
        <v>556</v>
      </c>
      <c r="J31" s="24" t="s">
        <v>230</v>
      </c>
      <c r="K31" s="50">
        <v>556</v>
      </c>
      <c r="L31" s="35">
        <v>19.172413793103448</v>
      </c>
      <c r="M31" s="30">
        <v>61.777777777777779</v>
      </c>
      <c r="AC31" s="26" t="s">
        <v>0</v>
      </c>
      <c r="AD31" s="24">
        <v>78</v>
      </c>
      <c r="AE31" s="24" t="s">
        <v>345</v>
      </c>
      <c r="AF31" s="50">
        <v>78</v>
      </c>
      <c r="AG31" s="35">
        <v>2.6896551724137931</v>
      </c>
      <c r="AH31" s="30">
        <v>39</v>
      </c>
      <c r="AJ31" s="26" t="s">
        <v>114</v>
      </c>
      <c r="AK31" s="24">
        <v>806</v>
      </c>
      <c r="AL31" s="24" t="s">
        <v>305</v>
      </c>
      <c r="AM31" s="50">
        <v>806</v>
      </c>
      <c r="AN31" s="35">
        <v>27.793103448275861</v>
      </c>
      <c r="AO31" s="30">
        <v>134.33333333333334</v>
      </c>
    </row>
    <row r="32" spans="1:41" x14ac:dyDescent="0.2">
      <c r="H32" s="26" t="s">
        <v>0</v>
      </c>
      <c r="I32" s="24">
        <v>394</v>
      </c>
      <c r="J32" s="24" t="s">
        <v>288</v>
      </c>
      <c r="K32" s="50">
        <v>394</v>
      </c>
      <c r="L32" s="35">
        <v>13.586206896551724</v>
      </c>
      <c r="M32" s="30">
        <v>35.81818181818182</v>
      </c>
      <c r="AC32" s="26" t="s">
        <v>0</v>
      </c>
      <c r="AD32" s="24">
        <v>66</v>
      </c>
      <c r="AE32" s="24" t="s">
        <v>225</v>
      </c>
      <c r="AF32" s="50">
        <v>66</v>
      </c>
      <c r="AG32" s="35">
        <v>2.2758620689655173</v>
      </c>
      <c r="AH32" s="30">
        <v>66</v>
      </c>
      <c r="AJ32" s="26" t="s">
        <v>114</v>
      </c>
      <c r="AK32" s="24">
        <v>791</v>
      </c>
      <c r="AL32" s="24" t="s">
        <v>301</v>
      </c>
      <c r="AM32" s="50">
        <v>791</v>
      </c>
      <c r="AN32" s="35">
        <v>27.275862068965516</v>
      </c>
      <c r="AO32" s="30">
        <v>158.19999999999999</v>
      </c>
    </row>
    <row r="33" spans="8:41" x14ac:dyDescent="0.2">
      <c r="H33" s="26" t="s">
        <v>0</v>
      </c>
      <c r="I33" s="24">
        <v>226</v>
      </c>
      <c r="J33" s="24" t="s">
        <v>254</v>
      </c>
      <c r="K33" s="50">
        <v>226</v>
      </c>
      <c r="L33" s="35">
        <v>7.7931034482758621</v>
      </c>
      <c r="M33" s="30">
        <v>75.333333333333329</v>
      </c>
      <c r="AC33" s="26" t="s">
        <v>0</v>
      </c>
      <c r="AD33" s="24">
        <v>59</v>
      </c>
      <c r="AE33" s="24" t="s">
        <v>374</v>
      </c>
      <c r="AF33" s="50">
        <v>59</v>
      </c>
      <c r="AG33" s="35">
        <v>2.0344827586206895</v>
      </c>
      <c r="AH33" s="30">
        <v>59</v>
      </c>
      <c r="AJ33" s="26" t="s">
        <v>114</v>
      </c>
      <c r="AK33" s="24">
        <v>772</v>
      </c>
      <c r="AL33" s="24" t="s">
        <v>302</v>
      </c>
      <c r="AM33" s="50">
        <v>772</v>
      </c>
      <c r="AN33" s="35">
        <v>26.620689655172413</v>
      </c>
      <c r="AO33" s="30">
        <v>193</v>
      </c>
    </row>
    <row r="34" spans="8:41" x14ac:dyDescent="0.2">
      <c r="H34" s="26" t="s">
        <v>0</v>
      </c>
      <c r="I34" s="24">
        <v>202</v>
      </c>
      <c r="J34" s="24" t="s">
        <v>276</v>
      </c>
      <c r="K34" s="50">
        <v>202</v>
      </c>
      <c r="L34" s="35">
        <v>6.9655172413793105</v>
      </c>
      <c r="M34" s="30">
        <v>67.333333333333329</v>
      </c>
      <c r="AC34" s="26" t="s">
        <v>0</v>
      </c>
      <c r="AD34" s="24">
        <v>39</v>
      </c>
      <c r="AE34" s="24" t="s">
        <v>250</v>
      </c>
      <c r="AF34" s="50">
        <v>39</v>
      </c>
      <c r="AG34" s="35">
        <v>1.3448275862068966</v>
      </c>
      <c r="AH34" s="30">
        <v>39</v>
      </c>
      <c r="AJ34" s="26" t="s">
        <v>114</v>
      </c>
      <c r="AK34" s="24">
        <v>657</v>
      </c>
      <c r="AL34" s="24" t="s">
        <v>325</v>
      </c>
      <c r="AM34" s="50">
        <v>657</v>
      </c>
      <c r="AN34" s="35">
        <v>22.655172413793103</v>
      </c>
      <c r="AO34" s="30">
        <v>164.25</v>
      </c>
    </row>
    <row r="35" spans="8:41" x14ac:dyDescent="0.2">
      <c r="H35" s="26" t="s">
        <v>0</v>
      </c>
      <c r="I35" s="24">
        <v>153</v>
      </c>
      <c r="J35" s="24" t="s">
        <v>244</v>
      </c>
      <c r="K35" s="50">
        <v>153</v>
      </c>
      <c r="L35" s="35">
        <v>5.2758620689655169</v>
      </c>
      <c r="M35" s="30">
        <v>153</v>
      </c>
      <c r="AC35" s="26" t="s">
        <v>0</v>
      </c>
      <c r="AD35" s="24">
        <v>36</v>
      </c>
      <c r="AE35" s="24" t="s">
        <v>247</v>
      </c>
      <c r="AF35" s="50">
        <v>36</v>
      </c>
      <c r="AG35" s="35">
        <v>1.2413793103448276</v>
      </c>
      <c r="AH35" s="30">
        <v>36</v>
      </c>
      <c r="AJ35" s="26" t="s">
        <v>114</v>
      </c>
      <c r="AK35" s="24">
        <v>455</v>
      </c>
      <c r="AL35" s="24" t="s">
        <v>317</v>
      </c>
      <c r="AM35" s="50">
        <v>455</v>
      </c>
      <c r="AN35" s="35">
        <v>15.689655172413794</v>
      </c>
      <c r="AO35" s="30">
        <v>151.66666666666666</v>
      </c>
    </row>
    <row r="36" spans="8:41" x14ac:dyDescent="0.2">
      <c r="H36" s="26" t="s">
        <v>0</v>
      </c>
      <c r="I36" s="24">
        <v>135</v>
      </c>
      <c r="J36" s="24" t="s">
        <v>331</v>
      </c>
      <c r="K36" s="50">
        <v>135</v>
      </c>
      <c r="L36" s="35">
        <v>4.6551724137931032</v>
      </c>
      <c r="M36" s="30">
        <v>45</v>
      </c>
      <c r="AC36" s="26" t="s">
        <v>0</v>
      </c>
      <c r="AD36" s="24">
        <v>30</v>
      </c>
      <c r="AE36" s="24" t="s">
        <v>304</v>
      </c>
      <c r="AF36" s="50">
        <v>30</v>
      </c>
      <c r="AG36" s="35">
        <v>1.0344827586206897</v>
      </c>
      <c r="AH36" s="30">
        <v>30</v>
      </c>
      <c r="AJ36" s="26" t="s">
        <v>114</v>
      </c>
      <c r="AK36" s="24">
        <v>448</v>
      </c>
      <c r="AL36" s="24" t="s">
        <v>183</v>
      </c>
      <c r="AM36" s="50">
        <v>448</v>
      </c>
      <c r="AN36" s="35">
        <v>15.448275862068966</v>
      </c>
      <c r="AO36" s="30">
        <v>149.33333333333334</v>
      </c>
    </row>
    <row r="37" spans="8:41" x14ac:dyDescent="0.2">
      <c r="H37" s="26" t="s">
        <v>0</v>
      </c>
      <c r="I37" s="24">
        <v>78</v>
      </c>
      <c r="J37" s="24" t="s">
        <v>184</v>
      </c>
      <c r="K37" s="50">
        <v>78</v>
      </c>
      <c r="L37" s="35">
        <v>2.6896551724137931</v>
      </c>
      <c r="M37" s="30">
        <v>39</v>
      </c>
      <c r="AC37" s="26" t="s">
        <v>0</v>
      </c>
      <c r="AD37" s="24">
        <v>28</v>
      </c>
      <c r="AE37" s="24" t="s">
        <v>227</v>
      </c>
      <c r="AF37" s="50">
        <v>28</v>
      </c>
      <c r="AG37" s="35">
        <v>0.96551724137931039</v>
      </c>
      <c r="AH37" s="30">
        <v>28</v>
      </c>
      <c r="AJ37" s="26" t="s">
        <v>114</v>
      </c>
      <c r="AK37" s="24">
        <v>432</v>
      </c>
      <c r="AL37" s="24" t="s">
        <v>248</v>
      </c>
      <c r="AM37" s="50">
        <v>432</v>
      </c>
      <c r="AN37" s="35">
        <v>14.896551724137931</v>
      </c>
      <c r="AO37" s="30">
        <v>144</v>
      </c>
    </row>
    <row r="38" spans="8:41" x14ac:dyDescent="0.2">
      <c r="H38" s="26" t="s">
        <v>0</v>
      </c>
      <c r="I38" s="24">
        <v>56</v>
      </c>
      <c r="J38" s="24" t="s">
        <v>333</v>
      </c>
      <c r="K38" s="50">
        <v>56</v>
      </c>
      <c r="L38" s="35">
        <v>1.9310344827586208</v>
      </c>
      <c r="M38" s="30">
        <v>56</v>
      </c>
      <c r="AC38" s="39" t="s">
        <v>353</v>
      </c>
      <c r="AD38" s="40"/>
      <c r="AE38" s="40"/>
      <c r="AF38" s="53">
        <v>10597</v>
      </c>
      <c r="AG38" s="41">
        <v>43.793103448275865</v>
      </c>
      <c r="AH38" s="42">
        <v>78.496296296296293</v>
      </c>
      <c r="AJ38" s="26" t="s">
        <v>114</v>
      </c>
      <c r="AK38" s="24">
        <v>400</v>
      </c>
      <c r="AL38" s="24" t="s">
        <v>239</v>
      </c>
      <c r="AM38" s="50">
        <v>400</v>
      </c>
      <c r="AN38" s="35">
        <v>13.793103448275861</v>
      </c>
      <c r="AO38" s="30">
        <v>133.33333333333334</v>
      </c>
    </row>
    <row r="39" spans="8:41" x14ac:dyDescent="0.2">
      <c r="H39" s="26" t="s">
        <v>0</v>
      </c>
      <c r="I39" s="24">
        <v>46</v>
      </c>
      <c r="J39" s="24" t="s">
        <v>318</v>
      </c>
      <c r="K39" s="50">
        <v>46</v>
      </c>
      <c r="L39" s="35">
        <v>1.5862068965517242</v>
      </c>
      <c r="M39" s="30">
        <v>46</v>
      </c>
      <c r="AC39" s="33"/>
      <c r="AD39" s="34"/>
      <c r="AE39" s="34"/>
      <c r="AF39" s="52"/>
      <c r="AG39" s="37"/>
      <c r="AH39" s="29"/>
      <c r="AJ39" s="26" t="s">
        <v>114</v>
      </c>
      <c r="AK39" s="24">
        <v>339</v>
      </c>
      <c r="AL39" s="24" t="s">
        <v>295</v>
      </c>
      <c r="AM39" s="50">
        <v>339</v>
      </c>
      <c r="AN39" s="35">
        <v>11.689655172413794</v>
      </c>
      <c r="AO39" s="30">
        <v>113</v>
      </c>
    </row>
    <row r="40" spans="8:41" x14ac:dyDescent="0.2">
      <c r="H40" s="39" t="s">
        <v>353</v>
      </c>
      <c r="I40" s="40"/>
      <c r="J40" s="40"/>
      <c r="K40" s="53">
        <v>1846</v>
      </c>
      <c r="L40" s="41">
        <v>19.172413793103448</v>
      </c>
      <c r="M40" s="42">
        <v>54.294117647058826</v>
      </c>
      <c r="AJ40" s="26" t="s">
        <v>114</v>
      </c>
      <c r="AK40" s="24">
        <v>314</v>
      </c>
      <c r="AL40" s="24" t="s">
        <v>294</v>
      </c>
      <c r="AM40" s="50">
        <v>314</v>
      </c>
      <c r="AN40" s="35">
        <v>10.827586206896552</v>
      </c>
      <c r="AO40" s="30">
        <v>104.66666666666667</v>
      </c>
    </row>
    <row r="41" spans="8:41" x14ac:dyDescent="0.2">
      <c r="H41" s="33"/>
      <c r="I41" s="34"/>
      <c r="J41" s="34"/>
      <c r="K41" s="52"/>
      <c r="L41" s="37"/>
      <c r="M41" s="29"/>
      <c r="AJ41" s="26" t="s">
        <v>114</v>
      </c>
      <c r="AK41" s="24">
        <v>287</v>
      </c>
      <c r="AL41" s="24" t="s">
        <v>243</v>
      </c>
      <c r="AM41" s="50">
        <v>287</v>
      </c>
      <c r="AN41" s="35">
        <v>9.8965517241379306</v>
      </c>
      <c r="AO41" s="30">
        <v>143.5</v>
      </c>
    </row>
    <row r="42" spans="8:41" x14ac:dyDescent="0.2">
      <c r="AJ42" s="26" t="s">
        <v>114</v>
      </c>
      <c r="AK42" s="24">
        <v>272</v>
      </c>
      <c r="AL42" s="24" t="s">
        <v>319</v>
      </c>
      <c r="AM42" s="50">
        <v>272</v>
      </c>
      <c r="AN42" s="35">
        <v>9.3793103448275854</v>
      </c>
      <c r="AO42" s="30">
        <v>136</v>
      </c>
    </row>
    <row r="43" spans="8:41" x14ac:dyDescent="0.2">
      <c r="AJ43" s="26" t="s">
        <v>114</v>
      </c>
      <c r="AK43" s="26">
        <v>272</v>
      </c>
      <c r="AL43" s="31" t="s">
        <v>241</v>
      </c>
      <c r="AM43" s="51">
        <v>272</v>
      </c>
      <c r="AN43" s="36">
        <v>9.3793103448275854</v>
      </c>
      <c r="AO43" s="32">
        <v>136</v>
      </c>
    </row>
    <row r="44" spans="8:41" x14ac:dyDescent="0.2">
      <c r="AJ44" s="26" t="s">
        <v>114</v>
      </c>
      <c r="AK44" s="24">
        <v>271</v>
      </c>
      <c r="AL44" s="24" t="s">
        <v>296</v>
      </c>
      <c r="AM44" s="50">
        <v>271</v>
      </c>
      <c r="AN44" s="35">
        <v>9.3448275862068968</v>
      </c>
      <c r="AO44" s="30">
        <v>135.5</v>
      </c>
    </row>
    <row r="45" spans="8:41" x14ac:dyDescent="0.2">
      <c r="AJ45" s="26" t="s">
        <v>114</v>
      </c>
      <c r="AK45" s="24">
        <v>239</v>
      </c>
      <c r="AL45" s="24" t="s">
        <v>270</v>
      </c>
      <c r="AM45" s="50">
        <v>239</v>
      </c>
      <c r="AN45" s="35">
        <v>8.2413793103448274</v>
      </c>
      <c r="AO45" s="30">
        <v>119.5</v>
      </c>
    </row>
    <row r="46" spans="8:41" x14ac:dyDescent="0.2">
      <c r="AJ46" s="26" t="s">
        <v>114</v>
      </c>
      <c r="AK46" s="24">
        <v>226</v>
      </c>
      <c r="AL46" s="24" t="s">
        <v>348</v>
      </c>
      <c r="AM46" s="50">
        <v>226</v>
      </c>
      <c r="AN46" s="35">
        <v>7.7931034482758621</v>
      </c>
      <c r="AO46" s="30">
        <v>75.333333333333329</v>
      </c>
    </row>
    <row r="47" spans="8:41" x14ac:dyDescent="0.2">
      <c r="AJ47" s="26" t="s">
        <v>114</v>
      </c>
      <c r="AK47" s="24">
        <v>223</v>
      </c>
      <c r="AL47" s="24" t="s">
        <v>339</v>
      </c>
      <c r="AM47" s="50">
        <v>223</v>
      </c>
      <c r="AN47" s="35">
        <v>7.6896551724137927</v>
      </c>
      <c r="AO47" s="30">
        <v>111.5</v>
      </c>
    </row>
    <row r="48" spans="8:41" x14ac:dyDescent="0.2">
      <c r="AJ48" s="26" t="s">
        <v>114</v>
      </c>
      <c r="AK48" s="24">
        <v>215</v>
      </c>
      <c r="AL48" s="24" t="s">
        <v>373</v>
      </c>
      <c r="AM48" s="50">
        <v>215</v>
      </c>
      <c r="AN48" s="35">
        <v>7.4137931034482758</v>
      </c>
      <c r="AO48" s="30">
        <v>107.5</v>
      </c>
    </row>
    <row r="49" spans="36:41" x14ac:dyDescent="0.2">
      <c r="AJ49" s="26" t="s">
        <v>114</v>
      </c>
      <c r="AK49" s="24">
        <v>180</v>
      </c>
      <c r="AL49" s="24" t="s">
        <v>255</v>
      </c>
      <c r="AM49" s="50">
        <v>180</v>
      </c>
      <c r="AN49" s="35">
        <v>6.2068965517241379</v>
      </c>
      <c r="AO49" s="30">
        <v>180</v>
      </c>
    </row>
    <row r="50" spans="36:41" x14ac:dyDescent="0.2">
      <c r="AJ50" s="26" t="s">
        <v>114</v>
      </c>
      <c r="AK50" s="24">
        <v>177</v>
      </c>
      <c r="AL50" s="24" t="s">
        <v>227</v>
      </c>
      <c r="AM50" s="50">
        <v>177</v>
      </c>
      <c r="AN50" s="35">
        <v>6.1034482758620694</v>
      </c>
      <c r="AO50" s="30">
        <v>177</v>
      </c>
    </row>
    <row r="51" spans="36:41" x14ac:dyDescent="0.2">
      <c r="AJ51" s="26" t="s">
        <v>114</v>
      </c>
      <c r="AK51" s="24">
        <v>166</v>
      </c>
      <c r="AL51" s="24" t="s">
        <v>320</v>
      </c>
      <c r="AM51" s="50">
        <v>166</v>
      </c>
      <c r="AN51" s="35">
        <v>5.7241379310344831</v>
      </c>
      <c r="AO51" s="30">
        <v>83</v>
      </c>
    </row>
    <row r="52" spans="36:41" x14ac:dyDescent="0.2">
      <c r="AJ52" s="26" t="s">
        <v>114</v>
      </c>
      <c r="AK52" s="26">
        <v>166</v>
      </c>
      <c r="AL52" s="31" t="s">
        <v>335</v>
      </c>
      <c r="AM52" s="51">
        <v>166</v>
      </c>
      <c r="AN52" s="36">
        <v>5.7241379310344831</v>
      </c>
      <c r="AO52" s="32">
        <v>166</v>
      </c>
    </row>
    <row r="53" spans="36:41" x14ac:dyDescent="0.2">
      <c r="AJ53" s="26" t="s">
        <v>114</v>
      </c>
      <c r="AK53" s="24">
        <v>165</v>
      </c>
      <c r="AL53" s="24" t="s">
        <v>257</v>
      </c>
      <c r="AM53" s="50">
        <v>165</v>
      </c>
      <c r="AN53" s="35">
        <v>5.6896551724137927</v>
      </c>
      <c r="AO53" s="30">
        <v>165</v>
      </c>
    </row>
    <row r="54" spans="36:41" x14ac:dyDescent="0.2">
      <c r="AJ54" s="26" t="s">
        <v>114</v>
      </c>
      <c r="AK54" s="24">
        <v>150</v>
      </c>
      <c r="AL54" s="24" t="s">
        <v>291</v>
      </c>
      <c r="AM54" s="50">
        <v>150</v>
      </c>
      <c r="AN54" s="35">
        <v>5.1724137931034484</v>
      </c>
      <c r="AO54" s="30">
        <v>150</v>
      </c>
    </row>
    <row r="55" spans="36:41" x14ac:dyDescent="0.2">
      <c r="AJ55" s="26" t="s">
        <v>114</v>
      </c>
      <c r="AK55" s="24">
        <v>130</v>
      </c>
      <c r="AL55" s="24" t="s">
        <v>306</v>
      </c>
      <c r="AM55" s="50">
        <v>130</v>
      </c>
      <c r="AN55" s="35">
        <v>4.4827586206896548</v>
      </c>
      <c r="AO55" s="30">
        <v>130</v>
      </c>
    </row>
    <row r="56" spans="36:41" x14ac:dyDescent="0.2">
      <c r="AJ56" s="26" t="s">
        <v>114</v>
      </c>
      <c r="AK56" s="24">
        <v>126</v>
      </c>
      <c r="AL56" s="24" t="s">
        <v>344</v>
      </c>
      <c r="AM56" s="50">
        <v>126</v>
      </c>
      <c r="AN56" s="35">
        <v>4.3448275862068968</v>
      </c>
      <c r="AO56" s="30">
        <v>126</v>
      </c>
    </row>
    <row r="57" spans="36:41" x14ac:dyDescent="0.2">
      <c r="AJ57" s="26" t="s">
        <v>114</v>
      </c>
      <c r="AK57" s="24">
        <v>124</v>
      </c>
      <c r="AL57" s="24" t="s">
        <v>253</v>
      </c>
      <c r="AM57" s="50">
        <v>124</v>
      </c>
      <c r="AN57" s="35">
        <v>4.2758620689655169</v>
      </c>
      <c r="AO57" s="30">
        <v>124</v>
      </c>
    </row>
    <row r="58" spans="36:41" x14ac:dyDescent="0.2">
      <c r="AJ58" s="26" t="s">
        <v>114</v>
      </c>
      <c r="AK58" s="24">
        <v>100</v>
      </c>
      <c r="AL58" s="24" t="s">
        <v>324</v>
      </c>
      <c r="AM58" s="50">
        <v>100</v>
      </c>
      <c r="AN58" s="35">
        <v>3.4482758620689653</v>
      </c>
      <c r="AO58" s="30">
        <v>100</v>
      </c>
    </row>
    <row r="59" spans="36:41" x14ac:dyDescent="0.2">
      <c r="AJ59" s="26" t="s">
        <v>114</v>
      </c>
      <c r="AK59" s="24">
        <v>89</v>
      </c>
      <c r="AL59" s="24" t="s">
        <v>346</v>
      </c>
      <c r="AM59" s="50">
        <v>89</v>
      </c>
      <c r="AN59" s="35">
        <v>3.0689655172413794</v>
      </c>
      <c r="AO59" s="30">
        <v>44.5</v>
      </c>
    </row>
    <row r="60" spans="36:41" x14ac:dyDescent="0.2">
      <c r="AJ60" s="26" t="s">
        <v>114</v>
      </c>
      <c r="AK60" s="26">
        <v>89</v>
      </c>
      <c r="AL60" s="31" t="s">
        <v>372</v>
      </c>
      <c r="AM60" s="51">
        <v>89</v>
      </c>
      <c r="AN60" s="36">
        <v>3.0689655172413794</v>
      </c>
      <c r="AO60" s="32">
        <v>89</v>
      </c>
    </row>
    <row r="61" spans="36:41" x14ac:dyDescent="0.2">
      <c r="AJ61" s="26" t="s">
        <v>114</v>
      </c>
      <c r="AK61" s="24">
        <v>87</v>
      </c>
      <c r="AL61" s="24" t="s">
        <v>349</v>
      </c>
      <c r="AM61" s="50">
        <v>87</v>
      </c>
      <c r="AN61" s="35">
        <v>3</v>
      </c>
      <c r="AO61" s="30">
        <v>87</v>
      </c>
    </row>
    <row r="62" spans="36:41" x14ac:dyDescent="0.2">
      <c r="AJ62" s="26" t="s">
        <v>114</v>
      </c>
      <c r="AK62" s="24">
        <v>84</v>
      </c>
      <c r="AL62" s="24" t="s">
        <v>311</v>
      </c>
      <c r="AM62" s="50">
        <v>84</v>
      </c>
      <c r="AN62" s="35">
        <v>2.896551724137931</v>
      </c>
      <c r="AO62" s="30">
        <v>84</v>
      </c>
    </row>
    <row r="63" spans="36:41" x14ac:dyDescent="0.2">
      <c r="AJ63" s="26" t="s">
        <v>114</v>
      </c>
      <c r="AK63" s="24">
        <v>62</v>
      </c>
      <c r="AL63" s="24" t="s">
        <v>315</v>
      </c>
      <c r="AM63" s="50">
        <v>62</v>
      </c>
      <c r="AN63" s="35">
        <v>2.1379310344827585</v>
      </c>
      <c r="AO63" s="30">
        <v>62</v>
      </c>
    </row>
    <row r="64" spans="36:41" x14ac:dyDescent="0.2">
      <c r="AJ64" s="26" t="s">
        <v>114</v>
      </c>
      <c r="AK64" s="24">
        <v>48</v>
      </c>
      <c r="AL64" s="24" t="s">
        <v>289</v>
      </c>
      <c r="AM64" s="50">
        <v>48</v>
      </c>
      <c r="AN64" s="35">
        <v>1.6551724137931034</v>
      </c>
      <c r="AO64" s="30">
        <v>48</v>
      </c>
    </row>
    <row r="65" spans="36:41" x14ac:dyDescent="0.2">
      <c r="AJ65" s="26" t="s">
        <v>114</v>
      </c>
      <c r="AK65" s="24">
        <v>41</v>
      </c>
      <c r="AL65" s="24" t="s">
        <v>321</v>
      </c>
      <c r="AM65" s="50">
        <v>41</v>
      </c>
      <c r="AN65" s="35">
        <v>1.4137931034482758</v>
      </c>
      <c r="AO65" s="30">
        <v>41</v>
      </c>
    </row>
    <row r="66" spans="36:41" x14ac:dyDescent="0.2">
      <c r="AJ66" s="26" t="s">
        <v>114</v>
      </c>
      <c r="AK66" s="24">
        <v>37</v>
      </c>
      <c r="AL66" s="24" t="s">
        <v>286</v>
      </c>
      <c r="AM66" s="50">
        <v>37</v>
      </c>
      <c r="AN66" s="35">
        <v>1.2758620689655173</v>
      </c>
      <c r="AO66" s="30">
        <v>37</v>
      </c>
    </row>
    <row r="67" spans="36:41" x14ac:dyDescent="0.2">
      <c r="AJ67" s="39" t="s">
        <v>351</v>
      </c>
      <c r="AK67" s="40"/>
      <c r="AL67" s="40"/>
      <c r="AM67" s="53">
        <v>66325</v>
      </c>
      <c r="AN67" s="41">
        <v>163.0344827586207</v>
      </c>
      <c r="AO67" s="42">
        <v>153.17551963048498</v>
      </c>
    </row>
    <row r="68" spans="36:41" x14ac:dyDescent="0.2">
      <c r="AJ68" s="33"/>
      <c r="AK68" s="34"/>
      <c r="AL68" s="34"/>
      <c r="AM68" s="52"/>
      <c r="AN68" s="37"/>
      <c r="AO68" s="29"/>
    </row>
  </sheetData>
  <pageMargins left="0.70866141732283472" right="0.70866141732283472" top="0.49" bottom="0.41" header="0.31496062992125984" footer="0.31496062992125984"/>
  <pageSetup paperSize="9" scale="83" fitToHeight="0" orientation="portrait" r:id="rId7"/>
  <colBreaks count="5" manualBreakCount="5">
    <brk id="7" max="67" man="1"/>
    <brk id="14" max="67" man="1"/>
    <brk id="21" max="67" man="1"/>
    <brk id="28" max="67" man="1"/>
    <brk id="35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I56"/>
  <sheetViews>
    <sheetView zoomScaleNormal="100" workbookViewId="0">
      <pane ySplit="6" topLeftCell="A7" activePane="bottomLeft" state="frozen"/>
      <selection pane="bottomLeft" activeCell="E40" sqref="E40"/>
    </sheetView>
  </sheetViews>
  <sheetFormatPr defaultRowHeight="12.75" x14ac:dyDescent="0.2"/>
  <cols>
    <col min="1" max="1" width="16.85546875" customWidth="1"/>
    <col min="2" max="2" width="25.28515625" customWidth="1"/>
    <col min="3" max="3" width="15.42578125" customWidth="1"/>
    <col min="4" max="10" width="10" customWidth="1"/>
    <col min="11" max="11" width="10" style="1" customWidth="1"/>
    <col min="13" max="13" width="16.85546875" customWidth="1"/>
    <col min="14" max="14" width="25.28515625" customWidth="1"/>
    <col min="15" max="15" width="15.42578125" customWidth="1"/>
    <col min="16" max="22" width="10" customWidth="1"/>
    <col min="23" max="23" width="10" style="1" customWidth="1"/>
    <col min="25" max="25" width="16.85546875" customWidth="1"/>
    <col min="26" max="26" width="25.28515625" customWidth="1"/>
    <col min="27" max="27" width="15.42578125" customWidth="1"/>
    <col min="28" max="34" width="10" customWidth="1"/>
    <col min="35" max="35" width="10" style="1" customWidth="1"/>
    <col min="37" max="37" width="16.85546875" customWidth="1"/>
    <col min="38" max="38" width="25.28515625" customWidth="1"/>
    <col min="39" max="39" width="15.42578125" customWidth="1"/>
    <col min="40" max="46" width="10" customWidth="1"/>
    <col min="47" max="47" width="10" style="1" customWidth="1"/>
  </cols>
  <sheetData>
    <row r="1" spans="1:87" ht="21" x14ac:dyDescent="0.35">
      <c r="A1" s="47" t="s">
        <v>384</v>
      </c>
      <c r="M1" s="47" t="s">
        <v>393</v>
      </c>
      <c r="Y1" s="47" t="s">
        <v>394</v>
      </c>
      <c r="AK1" s="47" t="s">
        <v>395</v>
      </c>
    </row>
    <row r="2" spans="1:87" x14ac:dyDescent="0.2">
      <c r="D2" s="87" t="s">
        <v>388</v>
      </c>
      <c r="E2" s="83" t="s">
        <v>389</v>
      </c>
      <c r="F2" s="84"/>
      <c r="G2" s="84"/>
      <c r="H2" s="84"/>
      <c r="I2" s="84"/>
      <c r="J2" s="85"/>
      <c r="P2" s="87" t="s">
        <v>388</v>
      </c>
      <c r="Q2" s="83" t="s">
        <v>389</v>
      </c>
      <c r="R2" s="84"/>
      <c r="S2" s="84"/>
      <c r="T2" s="84"/>
      <c r="U2" s="84"/>
      <c r="V2" s="85"/>
      <c r="AB2" s="87" t="s">
        <v>388</v>
      </c>
      <c r="AC2" s="83" t="s">
        <v>389</v>
      </c>
      <c r="AD2" s="84"/>
      <c r="AE2" s="84"/>
      <c r="AF2" s="84"/>
      <c r="AG2" s="84"/>
      <c r="AH2" s="85"/>
      <c r="AN2" s="87" t="s">
        <v>388</v>
      </c>
      <c r="AO2" s="83" t="s">
        <v>389</v>
      </c>
      <c r="AP2" s="84"/>
      <c r="AQ2" s="84"/>
      <c r="AR2" s="84"/>
      <c r="AS2" s="84"/>
      <c r="AT2" s="85"/>
    </row>
    <row r="3" spans="1:87" x14ac:dyDescent="0.2">
      <c r="A3" s="28" t="s">
        <v>121</v>
      </c>
      <c r="B3" s="28" t="s">
        <v>187</v>
      </c>
      <c r="D3" s="87" t="s">
        <v>390</v>
      </c>
      <c r="E3" s="83"/>
      <c r="F3" s="84"/>
      <c r="G3" s="84"/>
      <c r="H3" s="84"/>
      <c r="I3" s="84"/>
      <c r="J3" s="85"/>
      <c r="M3" s="28" t="s">
        <v>121</v>
      </c>
      <c r="N3" s="28" t="s">
        <v>4</v>
      </c>
      <c r="P3" s="87" t="s">
        <v>390</v>
      </c>
      <c r="Q3" s="83"/>
      <c r="R3" s="84"/>
      <c r="S3" s="84"/>
      <c r="T3" s="84"/>
      <c r="U3" s="84"/>
      <c r="V3" s="85"/>
      <c r="Y3" s="28" t="s">
        <v>121</v>
      </c>
      <c r="Z3" s="28" t="s">
        <v>2</v>
      </c>
      <c r="AB3" s="87" t="s">
        <v>390</v>
      </c>
      <c r="AC3" s="83"/>
      <c r="AD3" s="84"/>
      <c r="AE3" s="84"/>
      <c r="AF3" s="84"/>
      <c r="AG3" s="84"/>
      <c r="AH3" s="85"/>
      <c r="AK3" s="28" t="s">
        <v>121</v>
      </c>
      <c r="AL3" s="28" t="s">
        <v>1</v>
      </c>
      <c r="AN3" s="87" t="s">
        <v>390</v>
      </c>
      <c r="AO3" s="83"/>
      <c r="AP3" s="84"/>
      <c r="AQ3" s="84"/>
      <c r="AR3" s="84"/>
      <c r="AS3" s="84"/>
      <c r="AT3" s="85"/>
    </row>
    <row r="4" spans="1:87" x14ac:dyDescent="0.2">
      <c r="A4" s="28" t="s">
        <v>385</v>
      </c>
      <c r="B4" s="28" t="s">
        <v>386</v>
      </c>
      <c r="D4" s="87"/>
      <c r="E4" s="83"/>
      <c r="F4" s="84"/>
      <c r="G4" s="84"/>
      <c r="H4" s="84"/>
      <c r="I4" s="84"/>
      <c r="J4" s="85"/>
      <c r="M4" s="28" t="s">
        <v>385</v>
      </c>
      <c r="N4" s="28" t="s">
        <v>386</v>
      </c>
      <c r="P4" s="87"/>
      <c r="Q4" s="83"/>
      <c r="R4" s="84"/>
      <c r="S4" s="84"/>
      <c r="T4" s="84"/>
      <c r="U4" s="84"/>
      <c r="V4" s="85"/>
      <c r="Y4" s="28" t="s">
        <v>385</v>
      </c>
      <c r="Z4" s="28" t="s">
        <v>386</v>
      </c>
      <c r="AB4" s="87"/>
      <c r="AC4" s="83"/>
      <c r="AD4" s="84"/>
      <c r="AE4" s="84"/>
      <c r="AF4" s="84"/>
      <c r="AG4" s="84"/>
      <c r="AH4" s="85"/>
      <c r="AK4" s="28" t="s">
        <v>385</v>
      </c>
      <c r="AL4" s="28" t="s">
        <v>386</v>
      </c>
      <c r="AN4" s="87"/>
      <c r="AO4" s="83"/>
      <c r="AP4" s="84"/>
      <c r="AQ4" s="84"/>
      <c r="AR4" s="84"/>
      <c r="AS4" s="84"/>
      <c r="AT4" s="85"/>
    </row>
    <row r="6" spans="1:87" s="38" customFormat="1" ht="30.75" customHeight="1" x14ac:dyDescent="0.2">
      <c r="A6" s="24" t="s">
        <v>392</v>
      </c>
      <c r="B6" s="25"/>
      <c r="C6" s="24" t="s">
        <v>376</v>
      </c>
      <c r="D6" s="25"/>
      <c r="E6" s="25"/>
      <c r="F6" s="25"/>
      <c r="G6" s="25"/>
      <c r="H6" s="25"/>
      <c r="I6" s="25"/>
      <c r="J6" s="25"/>
      <c r="K6" s="75"/>
      <c r="L6"/>
      <c r="M6" s="24" t="s">
        <v>392</v>
      </c>
      <c r="N6" s="25"/>
      <c r="O6" s="24" t="s">
        <v>376</v>
      </c>
      <c r="P6" s="25"/>
      <c r="Q6" s="25"/>
      <c r="R6" s="25"/>
      <c r="S6" s="25"/>
      <c r="T6" s="25"/>
      <c r="U6" s="25"/>
      <c r="V6" s="25"/>
      <c r="W6" s="75"/>
      <c r="X6"/>
      <c r="Y6" s="24" t="s">
        <v>392</v>
      </c>
      <c r="Z6" s="25"/>
      <c r="AA6" s="24" t="s">
        <v>376</v>
      </c>
      <c r="AB6" s="25"/>
      <c r="AC6" s="25"/>
      <c r="AD6" s="25"/>
      <c r="AE6" s="25"/>
      <c r="AF6" s="25"/>
      <c r="AG6" s="25"/>
      <c r="AH6" s="25"/>
      <c r="AI6" s="75"/>
      <c r="AJ6"/>
      <c r="AK6" s="24" t="s">
        <v>392</v>
      </c>
      <c r="AL6" s="25"/>
      <c r="AM6" s="24" t="s">
        <v>376</v>
      </c>
      <c r="AN6" s="25"/>
      <c r="AO6" s="25"/>
      <c r="AP6" s="25"/>
      <c r="AQ6" s="25"/>
      <c r="AR6" s="25"/>
      <c r="AS6" s="25"/>
      <c r="AT6" s="25"/>
      <c r="AU6" s="75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</row>
    <row r="7" spans="1:87" s="38" customFormat="1" x14ac:dyDescent="0.2">
      <c r="A7" s="88" t="s">
        <v>113</v>
      </c>
      <c r="B7" s="88" t="s">
        <v>209</v>
      </c>
      <c r="C7" s="88">
        <v>1</v>
      </c>
      <c r="D7" s="89">
        <v>2</v>
      </c>
      <c r="E7" s="89">
        <v>3</v>
      </c>
      <c r="F7" s="89">
        <v>4</v>
      </c>
      <c r="G7" s="89">
        <v>5</v>
      </c>
      <c r="H7" s="89">
        <v>6</v>
      </c>
      <c r="I7" s="89">
        <v>7</v>
      </c>
      <c r="J7" s="89">
        <v>8</v>
      </c>
      <c r="K7" s="93" t="s">
        <v>391</v>
      </c>
      <c r="L7"/>
      <c r="M7" s="88" t="s">
        <v>113</v>
      </c>
      <c r="N7" s="88" t="s">
        <v>209</v>
      </c>
      <c r="O7" s="88">
        <v>1</v>
      </c>
      <c r="P7" s="89">
        <v>2</v>
      </c>
      <c r="Q7" s="89">
        <v>3</v>
      </c>
      <c r="R7" s="89">
        <v>4</v>
      </c>
      <c r="S7" s="89">
        <v>5</v>
      </c>
      <c r="T7" s="89">
        <v>6</v>
      </c>
      <c r="U7" s="89">
        <v>7</v>
      </c>
      <c r="V7" s="89">
        <v>8</v>
      </c>
      <c r="W7" s="93" t="s">
        <v>391</v>
      </c>
      <c r="X7"/>
      <c r="Y7" s="88" t="s">
        <v>113</v>
      </c>
      <c r="Z7" s="88" t="s">
        <v>209</v>
      </c>
      <c r="AA7" s="88">
        <v>1</v>
      </c>
      <c r="AB7" s="89">
        <v>2</v>
      </c>
      <c r="AC7" s="89">
        <v>3</v>
      </c>
      <c r="AD7" s="89">
        <v>4</v>
      </c>
      <c r="AE7" s="89">
        <v>5</v>
      </c>
      <c r="AF7" s="89">
        <v>6</v>
      </c>
      <c r="AG7" s="89">
        <v>7</v>
      </c>
      <c r="AH7" s="89">
        <v>8</v>
      </c>
      <c r="AI7" s="93" t="s">
        <v>391</v>
      </c>
      <c r="AJ7"/>
      <c r="AK7" s="88" t="s">
        <v>113</v>
      </c>
      <c r="AL7" s="88" t="s">
        <v>209</v>
      </c>
      <c r="AM7" s="88">
        <v>1</v>
      </c>
      <c r="AN7" s="89">
        <v>2</v>
      </c>
      <c r="AO7" s="89">
        <v>3</v>
      </c>
      <c r="AP7" s="89">
        <v>4</v>
      </c>
      <c r="AQ7" s="89">
        <v>5</v>
      </c>
      <c r="AR7" s="89">
        <v>6</v>
      </c>
      <c r="AS7" s="89">
        <v>7</v>
      </c>
      <c r="AT7" s="89">
        <v>8</v>
      </c>
      <c r="AU7" s="93" t="s">
        <v>391</v>
      </c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</row>
    <row r="8" spans="1:87" s="38" customFormat="1" x14ac:dyDescent="0.2">
      <c r="A8" s="24" t="s">
        <v>114</v>
      </c>
      <c r="B8" s="24" t="s">
        <v>267</v>
      </c>
      <c r="C8" s="76">
        <v>183</v>
      </c>
      <c r="D8" s="79">
        <v>173</v>
      </c>
      <c r="E8" s="79">
        <v>172</v>
      </c>
      <c r="F8" s="79">
        <v>169</v>
      </c>
      <c r="G8" s="79">
        <v>160</v>
      </c>
      <c r="H8" s="79">
        <v>158</v>
      </c>
      <c r="I8" s="79">
        <v>152</v>
      </c>
      <c r="J8" s="79">
        <v>149</v>
      </c>
      <c r="K8" s="90">
        <v>164.5</v>
      </c>
      <c r="L8"/>
      <c r="M8" s="24" t="s">
        <v>114</v>
      </c>
      <c r="N8" s="24" t="s">
        <v>268</v>
      </c>
      <c r="O8" s="76">
        <v>176</v>
      </c>
      <c r="P8" s="79">
        <v>172</v>
      </c>
      <c r="Q8" s="79">
        <v>171</v>
      </c>
      <c r="R8" s="79">
        <v>166</v>
      </c>
      <c r="S8" s="79">
        <v>165</v>
      </c>
      <c r="T8" s="79">
        <v>163</v>
      </c>
      <c r="U8" s="79">
        <v>157</v>
      </c>
      <c r="V8" s="79">
        <v>156</v>
      </c>
      <c r="W8" s="90">
        <v>165.75</v>
      </c>
      <c r="X8"/>
      <c r="Y8" s="24" t="s">
        <v>114</v>
      </c>
      <c r="Z8" s="24" t="s">
        <v>260</v>
      </c>
      <c r="AA8" s="76">
        <v>190</v>
      </c>
      <c r="AB8" s="79">
        <v>188</v>
      </c>
      <c r="AC8" s="79">
        <v>186</v>
      </c>
      <c r="AD8" s="79">
        <v>178</v>
      </c>
      <c r="AE8" s="79">
        <v>177</v>
      </c>
      <c r="AF8" s="79">
        <v>175</v>
      </c>
      <c r="AG8" s="79">
        <v>173</v>
      </c>
      <c r="AH8" s="79">
        <v>169</v>
      </c>
      <c r="AI8" s="90">
        <v>179.5</v>
      </c>
      <c r="AJ8"/>
      <c r="AK8" s="24" t="s">
        <v>197</v>
      </c>
      <c r="AL8" s="24" t="s">
        <v>271</v>
      </c>
      <c r="AM8" s="76">
        <v>170</v>
      </c>
      <c r="AN8" s="79"/>
      <c r="AO8" s="79"/>
      <c r="AP8" s="79"/>
      <c r="AQ8" s="79"/>
      <c r="AR8" s="79"/>
      <c r="AS8" s="79"/>
      <c r="AT8" s="79"/>
      <c r="AU8" s="90">
        <v>170</v>
      </c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</row>
    <row r="9" spans="1:87" x14ac:dyDescent="0.2">
      <c r="A9" s="26" t="s">
        <v>114</v>
      </c>
      <c r="B9" s="31" t="s">
        <v>277</v>
      </c>
      <c r="C9" s="77">
        <v>114</v>
      </c>
      <c r="D9" s="80">
        <v>113</v>
      </c>
      <c r="E9" s="80">
        <v>110</v>
      </c>
      <c r="F9" s="80">
        <v>89</v>
      </c>
      <c r="G9" s="80">
        <v>81</v>
      </c>
      <c r="H9" s="80">
        <v>77</v>
      </c>
      <c r="I9" s="80">
        <v>75</v>
      </c>
      <c r="J9" s="80">
        <v>74</v>
      </c>
      <c r="K9" s="91">
        <v>91.625</v>
      </c>
      <c r="M9" s="26" t="s">
        <v>114</v>
      </c>
      <c r="N9" s="31" t="s">
        <v>298</v>
      </c>
      <c r="O9" s="77">
        <v>170</v>
      </c>
      <c r="P9" s="80">
        <v>156</v>
      </c>
      <c r="Q9" s="80">
        <v>150</v>
      </c>
      <c r="R9" s="80">
        <v>146</v>
      </c>
      <c r="S9" s="80">
        <v>131</v>
      </c>
      <c r="T9" s="80">
        <v>130</v>
      </c>
      <c r="U9" s="80">
        <v>128</v>
      </c>
      <c r="V9" s="80">
        <v>121</v>
      </c>
      <c r="W9" s="91">
        <v>141.5</v>
      </c>
      <c r="Y9" s="26" t="s">
        <v>114</v>
      </c>
      <c r="Z9" s="31" t="s">
        <v>233</v>
      </c>
      <c r="AA9" s="77">
        <v>190</v>
      </c>
      <c r="AB9" s="80">
        <v>183</v>
      </c>
      <c r="AC9" s="80">
        <v>183</v>
      </c>
      <c r="AD9" s="80">
        <v>170</v>
      </c>
      <c r="AE9" s="80">
        <v>165</v>
      </c>
      <c r="AF9" s="80">
        <v>164</v>
      </c>
      <c r="AG9" s="80">
        <v>160</v>
      </c>
      <c r="AH9" s="80">
        <v>151</v>
      </c>
      <c r="AI9" s="91">
        <v>170.75</v>
      </c>
      <c r="AK9" s="26" t="s">
        <v>197</v>
      </c>
      <c r="AL9" s="31" t="s">
        <v>255</v>
      </c>
      <c r="AM9" s="77">
        <v>165</v>
      </c>
      <c r="AN9" s="80"/>
      <c r="AO9" s="80"/>
      <c r="AP9" s="80"/>
      <c r="AQ9" s="80"/>
      <c r="AR9" s="80"/>
      <c r="AS9" s="80"/>
      <c r="AT9" s="80"/>
      <c r="AU9" s="91">
        <v>165</v>
      </c>
    </row>
    <row r="10" spans="1:87" x14ac:dyDescent="0.2">
      <c r="A10" s="33"/>
      <c r="B10" s="34"/>
      <c r="C10" s="78"/>
      <c r="D10" s="81"/>
      <c r="E10" s="81"/>
      <c r="F10" s="81"/>
      <c r="G10" s="81"/>
      <c r="H10" s="81"/>
      <c r="I10" s="81"/>
      <c r="J10" s="81"/>
      <c r="K10" s="92"/>
      <c r="M10" s="26" t="s">
        <v>114</v>
      </c>
      <c r="N10" s="31" t="s">
        <v>246</v>
      </c>
      <c r="O10" s="77">
        <v>156</v>
      </c>
      <c r="P10" s="80">
        <v>146</v>
      </c>
      <c r="Q10" s="80">
        <v>137</v>
      </c>
      <c r="R10" s="80">
        <v>133</v>
      </c>
      <c r="S10" s="80">
        <v>130</v>
      </c>
      <c r="T10" s="80">
        <v>129</v>
      </c>
      <c r="U10" s="80">
        <v>126</v>
      </c>
      <c r="V10" s="80">
        <v>120</v>
      </c>
      <c r="W10" s="91">
        <v>134.625</v>
      </c>
      <c r="Y10" s="26" t="s">
        <v>114</v>
      </c>
      <c r="Z10" s="31" t="s">
        <v>297</v>
      </c>
      <c r="AA10" s="77">
        <v>167</v>
      </c>
      <c r="AB10" s="80">
        <v>154</v>
      </c>
      <c r="AC10" s="80">
        <v>153</v>
      </c>
      <c r="AD10" s="80">
        <v>147</v>
      </c>
      <c r="AE10" s="80">
        <v>146</v>
      </c>
      <c r="AF10" s="80">
        <v>145</v>
      </c>
      <c r="AG10" s="80">
        <v>142</v>
      </c>
      <c r="AH10" s="80">
        <v>136</v>
      </c>
      <c r="AI10" s="91">
        <v>148.75</v>
      </c>
      <c r="AK10" s="26" t="s">
        <v>197</v>
      </c>
      <c r="AL10" s="31" t="s">
        <v>340</v>
      </c>
      <c r="AM10" s="77">
        <v>133</v>
      </c>
      <c r="AN10" s="80">
        <v>129</v>
      </c>
      <c r="AO10" s="80">
        <v>126</v>
      </c>
      <c r="AP10" s="80">
        <v>124</v>
      </c>
      <c r="AQ10" s="80">
        <v>123</v>
      </c>
      <c r="AR10" s="80">
        <v>122</v>
      </c>
      <c r="AS10" s="80">
        <v>119</v>
      </c>
      <c r="AT10" s="80">
        <v>112</v>
      </c>
      <c r="AU10" s="91">
        <v>123.5</v>
      </c>
    </row>
    <row r="11" spans="1:87" x14ac:dyDescent="0.2">
      <c r="M11" s="26" t="s">
        <v>114</v>
      </c>
      <c r="N11" s="31" t="s">
        <v>279</v>
      </c>
      <c r="O11" s="77">
        <v>158</v>
      </c>
      <c r="P11" s="80">
        <v>145</v>
      </c>
      <c r="Q11" s="80">
        <v>142</v>
      </c>
      <c r="R11" s="80">
        <v>127</v>
      </c>
      <c r="S11" s="80">
        <v>125</v>
      </c>
      <c r="T11" s="80">
        <v>123</v>
      </c>
      <c r="U11" s="80">
        <v>123</v>
      </c>
      <c r="V11" s="80">
        <v>123</v>
      </c>
      <c r="W11" s="91">
        <v>133.25</v>
      </c>
      <c r="Y11" s="26" t="s">
        <v>114</v>
      </c>
      <c r="Z11" s="31" t="s">
        <v>251</v>
      </c>
      <c r="AA11" s="77">
        <v>114</v>
      </c>
      <c r="AB11" s="80">
        <v>103</v>
      </c>
      <c r="AC11" s="80">
        <v>88</v>
      </c>
      <c r="AD11" s="80">
        <v>79</v>
      </c>
      <c r="AE11" s="80">
        <v>74</v>
      </c>
      <c r="AF11" s="80">
        <v>68</v>
      </c>
      <c r="AG11" s="80">
        <v>36</v>
      </c>
      <c r="AH11" s="80">
        <v>36</v>
      </c>
      <c r="AI11" s="91">
        <v>74.75</v>
      </c>
      <c r="AK11" s="26" t="s">
        <v>197</v>
      </c>
      <c r="AL11" s="31" t="s">
        <v>265</v>
      </c>
      <c r="AM11" s="77">
        <v>98</v>
      </c>
      <c r="AN11" s="80"/>
      <c r="AO11" s="80"/>
      <c r="AP11" s="80"/>
      <c r="AQ11" s="80"/>
      <c r="AR11" s="80"/>
      <c r="AS11" s="80"/>
      <c r="AT11" s="80"/>
      <c r="AU11" s="91">
        <v>98</v>
      </c>
    </row>
    <row r="12" spans="1:87" x14ac:dyDescent="0.2">
      <c r="M12" s="26" t="s">
        <v>114</v>
      </c>
      <c r="N12" s="31" t="s">
        <v>280</v>
      </c>
      <c r="O12" s="77">
        <v>143</v>
      </c>
      <c r="P12" s="80">
        <v>141</v>
      </c>
      <c r="Q12" s="80">
        <v>130</v>
      </c>
      <c r="R12" s="80">
        <v>129</v>
      </c>
      <c r="S12" s="80">
        <v>126</v>
      </c>
      <c r="T12" s="80">
        <v>115</v>
      </c>
      <c r="U12" s="80">
        <v>115</v>
      </c>
      <c r="V12" s="80">
        <v>114</v>
      </c>
      <c r="W12" s="91">
        <v>126.625</v>
      </c>
      <c r="Y12" s="33"/>
      <c r="Z12" s="34"/>
      <c r="AA12" s="78"/>
      <c r="AB12" s="81"/>
      <c r="AC12" s="81"/>
      <c r="AD12" s="81"/>
      <c r="AE12" s="81"/>
      <c r="AF12" s="81"/>
      <c r="AG12" s="81"/>
      <c r="AH12" s="81"/>
      <c r="AI12" s="92"/>
      <c r="AK12" s="26" t="s">
        <v>197</v>
      </c>
      <c r="AL12" s="31" t="s">
        <v>290</v>
      </c>
      <c r="AM12" s="77">
        <v>81</v>
      </c>
      <c r="AN12" s="80"/>
      <c r="AO12" s="80"/>
      <c r="AP12" s="80"/>
      <c r="AQ12" s="80"/>
      <c r="AR12" s="80"/>
      <c r="AS12" s="80"/>
      <c r="AT12" s="80"/>
      <c r="AU12" s="91">
        <v>81</v>
      </c>
    </row>
    <row r="13" spans="1:87" x14ac:dyDescent="0.2">
      <c r="M13" s="26" t="s">
        <v>114</v>
      </c>
      <c r="N13" s="31" t="s">
        <v>249</v>
      </c>
      <c r="O13" s="77">
        <v>120</v>
      </c>
      <c r="P13" s="80">
        <v>97</v>
      </c>
      <c r="Q13" s="80">
        <v>92</v>
      </c>
      <c r="R13" s="80">
        <v>89</v>
      </c>
      <c r="S13" s="80">
        <v>84</v>
      </c>
      <c r="T13" s="80">
        <v>81</v>
      </c>
      <c r="U13" s="80">
        <v>78</v>
      </c>
      <c r="V13" s="80">
        <v>66</v>
      </c>
      <c r="W13" s="91">
        <v>88.375</v>
      </c>
      <c r="AI13"/>
      <c r="AK13" s="26" t="s">
        <v>197</v>
      </c>
      <c r="AL13" s="31" t="s">
        <v>273</v>
      </c>
      <c r="AM13" s="77">
        <v>64</v>
      </c>
      <c r="AN13" s="80"/>
      <c r="AO13" s="80"/>
      <c r="AP13" s="80"/>
      <c r="AQ13" s="80"/>
      <c r="AR13" s="80"/>
      <c r="AS13" s="80"/>
      <c r="AT13" s="80"/>
      <c r="AU13" s="91">
        <v>64</v>
      </c>
    </row>
    <row r="14" spans="1:87" x14ac:dyDescent="0.2">
      <c r="M14" s="26" t="s">
        <v>114</v>
      </c>
      <c r="N14" s="94" t="s">
        <v>288</v>
      </c>
      <c r="O14" s="95">
        <v>31</v>
      </c>
      <c r="P14" s="96"/>
      <c r="Q14" s="96"/>
      <c r="R14" s="96"/>
      <c r="S14" s="96"/>
      <c r="T14" s="96"/>
      <c r="U14" s="96"/>
      <c r="V14" s="96"/>
      <c r="W14" s="97">
        <v>31</v>
      </c>
      <c r="AI14"/>
      <c r="AK14" s="24"/>
      <c r="AL14" s="25"/>
      <c r="AM14" s="76"/>
      <c r="AN14" s="79"/>
      <c r="AO14" s="79"/>
      <c r="AP14" s="79"/>
      <c r="AQ14" s="79"/>
      <c r="AR14" s="79"/>
      <c r="AS14" s="79"/>
      <c r="AT14" s="79"/>
      <c r="AU14" s="90"/>
    </row>
    <row r="15" spans="1:87" x14ac:dyDescent="0.2">
      <c r="M15" s="24"/>
      <c r="N15" s="25"/>
      <c r="O15" s="76"/>
      <c r="P15" s="79"/>
      <c r="Q15" s="79"/>
      <c r="R15" s="79"/>
      <c r="S15" s="79"/>
      <c r="T15" s="79"/>
      <c r="U15" s="79"/>
      <c r="V15" s="79"/>
      <c r="W15" s="90"/>
      <c r="AI15"/>
      <c r="AK15" s="24" t="s">
        <v>114</v>
      </c>
      <c r="AL15" s="24" t="s">
        <v>234</v>
      </c>
      <c r="AM15" s="76">
        <v>200</v>
      </c>
      <c r="AN15" s="79">
        <v>200</v>
      </c>
      <c r="AO15" s="79">
        <v>198</v>
      </c>
      <c r="AP15" s="79">
        <v>196</v>
      </c>
      <c r="AQ15" s="79">
        <v>196</v>
      </c>
      <c r="AR15" s="79">
        <v>196</v>
      </c>
      <c r="AS15" s="79">
        <v>196</v>
      </c>
      <c r="AT15" s="79">
        <v>196</v>
      </c>
      <c r="AU15" s="90">
        <v>197.25</v>
      </c>
    </row>
    <row r="16" spans="1:87" x14ac:dyDescent="0.2">
      <c r="M16" s="24" t="s">
        <v>0</v>
      </c>
      <c r="N16" s="24" t="s">
        <v>230</v>
      </c>
      <c r="O16" s="76">
        <v>84</v>
      </c>
      <c r="P16" s="79">
        <v>74</v>
      </c>
      <c r="Q16" s="79">
        <v>70</v>
      </c>
      <c r="R16" s="79">
        <v>67</v>
      </c>
      <c r="S16" s="79">
        <v>61</v>
      </c>
      <c r="T16" s="79">
        <v>57</v>
      </c>
      <c r="U16" s="79">
        <v>51</v>
      </c>
      <c r="V16" s="79">
        <v>49</v>
      </c>
      <c r="W16" s="90">
        <v>64.125</v>
      </c>
      <c r="AI16"/>
      <c r="AK16" s="26" t="s">
        <v>114</v>
      </c>
      <c r="AL16" s="31" t="s">
        <v>228</v>
      </c>
      <c r="AM16" s="77">
        <v>193</v>
      </c>
      <c r="AN16" s="80">
        <v>192</v>
      </c>
      <c r="AO16" s="80">
        <v>188</v>
      </c>
      <c r="AP16" s="80">
        <v>187</v>
      </c>
      <c r="AQ16" s="80">
        <v>185</v>
      </c>
      <c r="AR16" s="80">
        <v>184</v>
      </c>
      <c r="AS16" s="80">
        <v>183</v>
      </c>
      <c r="AT16" s="80">
        <v>183</v>
      </c>
      <c r="AU16" s="91">
        <v>186.875</v>
      </c>
    </row>
    <row r="17" spans="13:47" x14ac:dyDescent="0.2">
      <c r="M17" s="26" t="s">
        <v>0</v>
      </c>
      <c r="N17" s="31" t="s">
        <v>288</v>
      </c>
      <c r="O17" s="77">
        <v>58</v>
      </c>
      <c r="P17" s="80">
        <v>53</v>
      </c>
      <c r="Q17" s="80">
        <v>45</v>
      </c>
      <c r="R17" s="80">
        <v>39</v>
      </c>
      <c r="S17" s="80">
        <v>36</v>
      </c>
      <c r="T17" s="80">
        <v>36</v>
      </c>
      <c r="U17" s="80">
        <v>35</v>
      </c>
      <c r="V17" s="80">
        <v>30</v>
      </c>
      <c r="W17" s="91">
        <v>41.5</v>
      </c>
      <c r="AI17"/>
      <c r="AK17" s="26" t="s">
        <v>114</v>
      </c>
      <c r="AL17" s="31" t="s">
        <v>278</v>
      </c>
      <c r="AM17" s="77">
        <v>190</v>
      </c>
      <c r="AN17" s="80">
        <v>188</v>
      </c>
      <c r="AO17" s="80">
        <v>186</v>
      </c>
      <c r="AP17" s="80">
        <v>184</v>
      </c>
      <c r="AQ17" s="80">
        <v>182</v>
      </c>
      <c r="AR17" s="80">
        <v>181</v>
      </c>
      <c r="AS17" s="80">
        <v>181</v>
      </c>
      <c r="AT17" s="80">
        <v>180</v>
      </c>
      <c r="AU17" s="91">
        <v>184</v>
      </c>
    </row>
    <row r="18" spans="13:47" x14ac:dyDescent="0.2">
      <c r="M18" s="33"/>
      <c r="N18" s="34"/>
      <c r="O18" s="78"/>
      <c r="P18" s="81"/>
      <c r="Q18" s="81"/>
      <c r="R18" s="81"/>
      <c r="S18" s="81"/>
      <c r="T18" s="81"/>
      <c r="U18" s="81"/>
      <c r="V18" s="81"/>
      <c r="W18" s="92"/>
      <c r="AI18"/>
      <c r="AK18" s="26" t="s">
        <v>114</v>
      </c>
      <c r="AL18" s="31" t="s">
        <v>245</v>
      </c>
      <c r="AM18" s="77">
        <v>196</v>
      </c>
      <c r="AN18" s="80">
        <v>194</v>
      </c>
      <c r="AO18" s="80">
        <v>188</v>
      </c>
      <c r="AP18" s="80">
        <v>181</v>
      </c>
      <c r="AQ18" s="80">
        <v>179</v>
      </c>
      <c r="AR18" s="80">
        <v>178</v>
      </c>
      <c r="AS18" s="80">
        <v>173</v>
      </c>
      <c r="AT18" s="80">
        <v>165</v>
      </c>
      <c r="AU18" s="91">
        <v>181.75</v>
      </c>
    </row>
    <row r="19" spans="13:47" x14ac:dyDescent="0.2">
      <c r="AK19" s="26" t="s">
        <v>114</v>
      </c>
      <c r="AL19" s="31" t="s">
        <v>299</v>
      </c>
      <c r="AM19" s="77">
        <v>188</v>
      </c>
      <c r="AN19" s="80">
        <v>184</v>
      </c>
      <c r="AO19" s="80">
        <v>184</v>
      </c>
      <c r="AP19" s="80">
        <v>181</v>
      </c>
      <c r="AQ19" s="80">
        <v>180</v>
      </c>
      <c r="AR19" s="80">
        <v>179</v>
      </c>
      <c r="AS19" s="80">
        <v>179</v>
      </c>
      <c r="AT19" s="80">
        <v>178</v>
      </c>
      <c r="AU19" s="91">
        <v>181.625</v>
      </c>
    </row>
    <row r="20" spans="13:47" x14ac:dyDescent="0.2">
      <c r="AK20" s="26" t="s">
        <v>114</v>
      </c>
      <c r="AL20" s="31" t="s">
        <v>255</v>
      </c>
      <c r="AM20" s="77">
        <v>180</v>
      </c>
      <c r="AN20" s="80"/>
      <c r="AO20" s="80"/>
      <c r="AP20" s="80"/>
      <c r="AQ20" s="80"/>
      <c r="AR20" s="80"/>
      <c r="AS20" s="80"/>
      <c r="AT20" s="80"/>
      <c r="AU20" s="91">
        <v>180</v>
      </c>
    </row>
    <row r="21" spans="13:47" x14ac:dyDescent="0.2">
      <c r="AK21" s="26" t="s">
        <v>114</v>
      </c>
      <c r="AL21" s="31" t="s">
        <v>271</v>
      </c>
      <c r="AM21" s="77">
        <v>190</v>
      </c>
      <c r="AN21" s="80">
        <v>185</v>
      </c>
      <c r="AO21" s="80">
        <v>182</v>
      </c>
      <c r="AP21" s="80">
        <v>182</v>
      </c>
      <c r="AQ21" s="80">
        <v>178</v>
      </c>
      <c r="AR21" s="80">
        <v>177</v>
      </c>
      <c r="AS21" s="80">
        <v>168</v>
      </c>
      <c r="AT21" s="80">
        <v>159</v>
      </c>
      <c r="AU21" s="91">
        <v>177.625</v>
      </c>
    </row>
    <row r="22" spans="13:47" x14ac:dyDescent="0.2">
      <c r="AK22" s="26" t="s">
        <v>114</v>
      </c>
      <c r="AL22" s="31" t="s">
        <v>293</v>
      </c>
      <c r="AM22" s="77">
        <v>189</v>
      </c>
      <c r="AN22" s="80">
        <v>178</v>
      </c>
      <c r="AO22" s="80">
        <v>177</v>
      </c>
      <c r="AP22" s="80">
        <v>177</v>
      </c>
      <c r="AQ22" s="80">
        <v>177</v>
      </c>
      <c r="AR22" s="80">
        <v>173</v>
      </c>
      <c r="AS22" s="80">
        <v>170</v>
      </c>
      <c r="AT22" s="80">
        <v>170</v>
      </c>
      <c r="AU22" s="91">
        <v>176.375</v>
      </c>
    </row>
    <row r="23" spans="13:47" x14ac:dyDescent="0.2">
      <c r="AK23" s="26" t="s">
        <v>114</v>
      </c>
      <c r="AL23" s="31" t="s">
        <v>341</v>
      </c>
      <c r="AM23" s="77">
        <v>178</v>
      </c>
      <c r="AN23" s="80">
        <v>178</v>
      </c>
      <c r="AO23" s="80">
        <v>177</v>
      </c>
      <c r="AP23" s="80">
        <v>174</v>
      </c>
      <c r="AQ23" s="80">
        <v>174</v>
      </c>
      <c r="AR23" s="80">
        <v>173</v>
      </c>
      <c r="AS23" s="80">
        <v>169</v>
      </c>
      <c r="AT23" s="80">
        <v>168</v>
      </c>
      <c r="AU23" s="91">
        <v>173.875</v>
      </c>
    </row>
    <row r="24" spans="13:47" x14ac:dyDescent="0.2">
      <c r="AK24" s="26" t="s">
        <v>114</v>
      </c>
      <c r="AL24" s="31" t="s">
        <v>307</v>
      </c>
      <c r="AM24" s="77">
        <v>184</v>
      </c>
      <c r="AN24" s="80">
        <v>180</v>
      </c>
      <c r="AO24" s="80">
        <v>178</v>
      </c>
      <c r="AP24" s="80">
        <v>175</v>
      </c>
      <c r="AQ24" s="80">
        <v>172</v>
      </c>
      <c r="AR24" s="80">
        <v>168</v>
      </c>
      <c r="AS24" s="80">
        <v>166</v>
      </c>
      <c r="AT24" s="80">
        <v>166</v>
      </c>
      <c r="AU24" s="91">
        <v>173.625</v>
      </c>
    </row>
    <row r="25" spans="13:47" x14ac:dyDescent="0.2">
      <c r="AK25" s="26" t="s">
        <v>114</v>
      </c>
      <c r="AL25" s="31" t="s">
        <v>256</v>
      </c>
      <c r="AM25" s="77">
        <v>194</v>
      </c>
      <c r="AN25" s="80">
        <v>189</v>
      </c>
      <c r="AO25" s="80">
        <v>186</v>
      </c>
      <c r="AP25" s="80">
        <v>180</v>
      </c>
      <c r="AQ25" s="80">
        <v>174</v>
      </c>
      <c r="AR25" s="80">
        <v>165</v>
      </c>
      <c r="AS25" s="80">
        <v>162</v>
      </c>
      <c r="AT25" s="80">
        <v>138</v>
      </c>
      <c r="AU25" s="91">
        <v>173.5</v>
      </c>
    </row>
    <row r="26" spans="13:47" x14ac:dyDescent="0.2">
      <c r="AK26" s="26" t="s">
        <v>114</v>
      </c>
      <c r="AL26" s="31" t="s">
        <v>226</v>
      </c>
      <c r="AM26" s="77">
        <v>182</v>
      </c>
      <c r="AN26" s="80">
        <v>182</v>
      </c>
      <c r="AO26" s="80">
        <v>178</v>
      </c>
      <c r="AP26" s="80">
        <v>171</v>
      </c>
      <c r="AQ26" s="80">
        <v>171</v>
      </c>
      <c r="AR26" s="80">
        <v>169</v>
      </c>
      <c r="AS26" s="80">
        <v>169</v>
      </c>
      <c r="AT26" s="80">
        <v>164</v>
      </c>
      <c r="AU26" s="91">
        <v>173.25</v>
      </c>
    </row>
    <row r="27" spans="13:47" x14ac:dyDescent="0.2">
      <c r="AK27" s="26" t="s">
        <v>114</v>
      </c>
      <c r="AL27" s="31" t="s">
        <v>266</v>
      </c>
      <c r="AM27" s="77">
        <v>185</v>
      </c>
      <c r="AN27" s="80">
        <v>179</v>
      </c>
      <c r="AO27" s="80">
        <v>177</v>
      </c>
      <c r="AP27" s="80">
        <v>169</v>
      </c>
      <c r="AQ27" s="80">
        <v>168</v>
      </c>
      <c r="AR27" s="80">
        <v>166</v>
      </c>
      <c r="AS27" s="80">
        <v>164</v>
      </c>
      <c r="AT27" s="80">
        <v>164</v>
      </c>
      <c r="AU27" s="91">
        <v>171.5</v>
      </c>
    </row>
    <row r="28" spans="13:47" x14ac:dyDescent="0.2">
      <c r="AK28" s="26" t="s">
        <v>114</v>
      </c>
      <c r="AL28" s="31" t="s">
        <v>310</v>
      </c>
      <c r="AM28" s="77">
        <v>186</v>
      </c>
      <c r="AN28" s="80">
        <v>173</v>
      </c>
      <c r="AO28" s="80">
        <v>171</v>
      </c>
      <c r="AP28" s="80">
        <v>171</v>
      </c>
      <c r="AQ28" s="80">
        <v>166</v>
      </c>
      <c r="AR28" s="80">
        <v>166</v>
      </c>
      <c r="AS28" s="80">
        <v>165</v>
      </c>
      <c r="AT28" s="80">
        <v>163</v>
      </c>
      <c r="AU28" s="91">
        <v>170.125</v>
      </c>
    </row>
    <row r="29" spans="13:47" x14ac:dyDescent="0.2">
      <c r="AK29" s="26" t="s">
        <v>114</v>
      </c>
      <c r="AL29" s="31" t="s">
        <v>262</v>
      </c>
      <c r="AM29" s="77">
        <v>180</v>
      </c>
      <c r="AN29" s="80">
        <v>168</v>
      </c>
      <c r="AO29" s="80">
        <v>166</v>
      </c>
      <c r="AP29" s="80">
        <v>163</v>
      </c>
      <c r="AQ29" s="80">
        <v>163</v>
      </c>
      <c r="AR29" s="80">
        <v>159</v>
      </c>
      <c r="AS29" s="80">
        <v>158</v>
      </c>
      <c r="AT29" s="80">
        <v>156</v>
      </c>
      <c r="AU29" s="91">
        <v>164.125</v>
      </c>
    </row>
    <row r="30" spans="13:47" x14ac:dyDescent="0.2">
      <c r="AK30" s="26" t="s">
        <v>114</v>
      </c>
      <c r="AL30" s="31" t="s">
        <v>283</v>
      </c>
      <c r="AM30" s="77">
        <v>172</v>
      </c>
      <c r="AN30" s="80">
        <v>169</v>
      </c>
      <c r="AO30" s="80">
        <v>167</v>
      </c>
      <c r="AP30" s="80">
        <v>165</v>
      </c>
      <c r="AQ30" s="80">
        <v>161</v>
      </c>
      <c r="AR30" s="80">
        <v>160</v>
      </c>
      <c r="AS30" s="80">
        <v>160</v>
      </c>
      <c r="AT30" s="80">
        <v>159</v>
      </c>
      <c r="AU30" s="91">
        <v>164.125</v>
      </c>
    </row>
    <row r="31" spans="13:47" x14ac:dyDescent="0.2">
      <c r="AK31" s="26" t="s">
        <v>114</v>
      </c>
      <c r="AL31" s="31" t="s">
        <v>282</v>
      </c>
      <c r="AM31" s="77">
        <v>190</v>
      </c>
      <c r="AN31" s="80">
        <v>167</v>
      </c>
      <c r="AO31" s="80">
        <v>164</v>
      </c>
      <c r="AP31" s="80">
        <v>162</v>
      </c>
      <c r="AQ31" s="80">
        <v>162</v>
      </c>
      <c r="AR31" s="80">
        <v>159</v>
      </c>
      <c r="AS31" s="80">
        <v>146</v>
      </c>
      <c r="AT31" s="80">
        <v>136</v>
      </c>
      <c r="AU31" s="91">
        <v>160.75</v>
      </c>
    </row>
    <row r="32" spans="13:47" x14ac:dyDescent="0.2">
      <c r="AK32" s="26" t="s">
        <v>114</v>
      </c>
      <c r="AL32" s="31" t="s">
        <v>259</v>
      </c>
      <c r="AM32" s="77">
        <v>178</v>
      </c>
      <c r="AN32" s="80">
        <v>168</v>
      </c>
      <c r="AO32" s="80">
        <v>163</v>
      </c>
      <c r="AP32" s="80">
        <v>154</v>
      </c>
      <c r="AQ32" s="80">
        <v>149</v>
      </c>
      <c r="AR32" s="80">
        <v>147</v>
      </c>
      <c r="AS32" s="80">
        <v>144</v>
      </c>
      <c r="AT32" s="80">
        <v>144</v>
      </c>
      <c r="AU32" s="91">
        <v>155.875</v>
      </c>
    </row>
    <row r="33" spans="37:47" x14ac:dyDescent="0.2">
      <c r="AK33" s="26" t="s">
        <v>114</v>
      </c>
      <c r="AL33" s="31" t="s">
        <v>272</v>
      </c>
      <c r="AM33" s="77">
        <v>159</v>
      </c>
      <c r="AN33" s="80">
        <v>146</v>
      </c>
      <c r="AO33" s="80">
        <v>145</v>
      </c>
      <c r="AP33" s="80">
        <v>142</v>
      </c>
      <c r="AQ33" s="80">
        <v>142</v>
      </c>
      <c r="AR33" s="80">
        <v>142</v>
      </c>
      <c r="AS33" s="80">
        <v>127</v>
      </c>
      <c r="AT33" s="80">
        <v>123</v>
      </c>
      <c r="AU33" s="91">
        <v>140.75</v>
      </c>
    </row>
    <row r="34" spans="37:47" x14ac:dyDescent="0.2">
      <c r="AK34" s="26" t="s">
        <v>114</v>
      </c>
      <c r="AL34" s="31" t="s">
        <v>258</v>
      </c>
      <c r="AM34" s="77">
        <v>153</v>
      </c>
      <c r="AN34" s="80">
        <v>145</v>
      </c>
      <c r="AO34" s="80">
        <v>141</v>
      </c>
      <c r="AP34" s="80">
        <v>141</v>
      </c>
      <c r="AQ34" s="80">
        <v>126</v>
      </c>
      <c r="AR34" s="80">
        <v>125</v>
      </c>
      <c r="AS34" s="80">
        <v>111</v>
      </c>
      <c r="AT34" s="80">
        <v>91</v>
      </c>
      <c r="AU34" s="91">
        <v>129.125</v>
      </c>
    </row>
    <row r="35" spans="37:47" x14ac:dyDescent="0.2">
      <c r="AK35" s="26" t="s">
        <v>114</v>
      </c>
      <c r="AL35" s="31" t="s">
        <v>308</v>
      </c>
      <c r="AM35" s="77">
        <v>147</v>
      </c>
      <c r="AN35" s="80">
        <v>132</v>
      </c>
      <c r="AO35" s="80">
        <v>125</v>
      </c>
      <c r="AP35" s="80">
        <v>122</v>
      </c>
      <c r="AQ35" s="80">
        <v>121</v>
      </c>
      <c r="AR35" s="80">
        <v>119</v>
      </c>
      <c r="AS35" s="80">
        <v>113</v>
      </c>
      <c r="AT35" s="80">
        <v>106</v>
      </c>
      <c r="AU35" s="91">
        <v>123.125</v>
      </c>
    </row>
    <row r="36" spans="37:47" x14ac:dyDescent="0.2">
      <c r="AK36" s="26" t="s">
        <v>114</v>
      </c>
      <c r="AL36" s="31" t="s">
        <v>247</v>
      </c>
      <c r="AM36" s="77">
        <v>143</v>
      </c>
      <c r="AN36" s="80">
        <v>134</v>
      </c>
      <c r="AO36" s="80">
        <v>119</v>
      </c>
      <c r="AP36" s="80">
        <v>109</v>
      </c>
      <c r="AQ36" s="80">
        <v>108</v>
      </c>
      <c r="AR36" s="80">
        <v>80</v>
      </c>
      <c r="AS36" s="80">
        <v>77</v>
      </c>
      <c r="AT36" s="80">
        <v>54</v>
      </c>
      <c r="AU36" s="91">
        <v>103</v>
      </c>
    </row>
    <row r="37" spans="37:47" x14ac:dyDescent="0.2">
      <c r="AK37" s="26" t="s">
        <v>114</v>
      </c>
      <c r="AL37" s="31" t="s">
        <v>289</v>
      </c>
      <c r="AM37" s="77">
        <v>48</v>
      </c>
      <c r="AN37" s="80"/>
      <c r="AO37" s="80"/>
      <c r="AP37" s="80"/>
      <c r="AQ37" s="80"/>
      <c r="AR37" s="80"/>
      <c r="AS37" s="80"/>
      <c r="AT37" s="80"/>
      <c r="AU37" s="91">
        <v>48</v>
      </c>
    </row>
    <row r="38" spans="37:47" x14ac:dyDescent="0.2">
      <c r="AK38" s="26" t="s">
        <v>114</v>
      </c>
      <c r="AL38" s="31" t="s">
        <v>286</v>
      </c>
      <c r="AM38" s="77">
        <v>37</v>
      </c>
      <c r="AN38" s="80"/>
      <c r="AO38" s="80"/>
      <c r="AP38" s="80"/>
      <c r="AQ38" s="80"/>
      <c r="AR38" s="80"/>
      <c r="AS38" s="80"/>
      <c r="AT38" s="80"/>
      <c r="AU38" s="91">
        <v>37</v>
      </c>
    </row>
    <row r="39" spans="37:47" x14ac:dyDescent="0.2">
      <c r="AK39" s="24"/>
      <c r="AL39" s="25"/>
      <c r="AM39" s="76"/>
      <c r="AN39" s="79"/>
      <c r="AO39" s="79"/>
      <c r="AP39" s="79"/>
      <c r="AQ39" s="79"/>
      <c r="AR39" s="79"/>
      <c r="AS39" s="79"/>
      <c r="AT39" s="79"/>
      <c r="AU39" s="90"/>
    </row>
    <row r="40" spans="37:47" x14ac:dyDescent="0.2">
      <c r="AK40" s="24" t="s">
        <v>194</v>
      </c>
      <c r="AL40" s="24" t="s">
        <v>255</v>
      </c>
      <c r="AM40" s="76">
        <v>155</v>
      </c>
      <c r="AN40" s="79">
        <v>146</v>
      </c>
      <c r="AO40" s="79">
        <v>143</v>
      </c>
      <c r="AP40" s="79">
        <v>140</v>
      </c>
      <c r="AQ40" s="79">
        <v>133</v>
      </c>
      <c r="AR40" s="79">
        <v>132</v>
      </c>
      <c r="AS40" s="79">
        <v>131</v>
      </c>
      <c r="AT40" s="79">
        <v>121</v>
      </c>
      <c r="AU40" s="90">
        <v>137.625</v>
      </c>
    </row>
    <row r="41" spans="37:47" x14ac:dyDescent="0.2">
      <c r="AK41" s="26" t="s">
        <v>194</v>
      </c>
      <c r="AL41" s="31" t="s">
        <v>299</v>
      </c>
      <c r="AM41" s="77">
        <v>117</v>
      </c>
      <c r="AN41" s="80"/>
      <c r="AO41" s="80"/>
      <c r="AP41" s="80"/>
      <c r="AQ41" s="80"/>
      <c r="AR41" s="80"/>
      <c r="AS41" s="80"/>
      <c r="AT41" s="80"/>
      <c r="AU41" s="91">
        <v>117</v>
      </c>
    </row>
    <row r="42" spans="37:47" x14ac:dyDescent="0.2">
      <c r="AK42" s="26" t="s">
        <v>194</v>
      </c>
      <c r="AL42" s="31" t="s">
        <v>273</v>
      </c>
      <c r="AM42" s="77">
        <v>46</v>
      </c>
      <c r="AN42" s="80">
        <v>23</v>
      </c>
      <c r="AO42" s="80"/>
      <c r="AP42" s="80"/>
      <c r="AQ42" s="80"/>
      <c r="AR42" s="80"/>
      <c r="AS42" s="80"/>
      <c r="AT42" s="80"/>
      <c r="AU42" s="91">
        <v>34.5</v>
      </c>
    </row>
    <row r="43" spans="37:47" x14ac:dyDescent="0.2">
      <c r="AK43" s="24"/>
      <c r="AL43" s="25"/>
      <c r="AM43" s="76"/>
      <c r="AN43" s="79"/>
      <c r="AO43" s="79"/>
      <c r="AP43" s="79"/>
      <c r="AQ43" s="79"/>
      <c r="AR43" s="79"/>
      <c r="AS43" s="79"/>
      <c r="AT43" s="79"/>
      <c r="AU43" s="90"/>
    </row>
    <row r="44" spans="37:47" x14ac:dyDescent="0.2">
      <c r="AK44" s="24" t="s">
        <v>0</v>
      </c>
      <c r="AL44" s="24" t="s">
        <v>255</v>
      </c>
      <c r="AM44" s="76">
        <v>137</v>
      </c>
      <c r="AN44" s="79"/>
      <c r="AO44" s="79"/>
      <c r="AP44" s="79"/>
      <c r="AQ44" s="79"/>
      <c r="AR44" s="79"/>
      <c r="AS44" s="79"/>
      <c r="AT44" s="79"/>
      <c r="AU44" s="90">
        <v>137</v>
      </c>
    </row>
    <row r="45" spans="37:47" x14ac:dyDescent="0.2">
      <c r="AK45" s="26" t="s">
        <v>0</v>
      </c>
      <c r="AL45" s="31" t="s">
        <v>264</v>
      </c>
      <c r="AM45" s="77">
        <v>161</v>
      </c>
      <c r="AN45" s="80">
        <v>149</v>
      </c>
      <c r="AO45" s="80">
        <v>125</v>
      </c>
      <c r="AP45" s="80">
        <v>124</v>
      </c>
      <c r="AQ45" s="80">
        <v>118</v>
      </c>
      <c r="AR45" s="80">
        <v>114</v>
      </c>
      <c r="AS45" s="80">
        <v>109</v>
      </c>
      <c r="AT45" s="80">
        <v>108</v>
      </c>
      <c r="AU45" s="91">
        <v>126</v>
      </c>
    </row>
    <row r="46" spans="37:47" x14ac:dyDescent="0.2">
      <c r="AK46" s="26" t="s">
        <v>0</v>
      </c>
      <c r="AL46" s="31" t="s">
        <v>289</v>
      </c>
      <c r="AM46" s="77">
        <v>144</v>
      </c>
      <c r="AN46" s="80">
        <v>123</v>
      </c>
      <c r="AO46" s="80">
        <v>123</v>
      </c>
      <c r="AP46" s="80">
        <v>104</v>
      </c>
      <c r="AQ46" s="80">
        <v>104</v>
      </c>
      <c r="AR46" s="80">
        <v>103</v>
      </c>
      <c r="AS46" s="80">
        <v>97</v>
      </c>
      <c r="AT46" s="80">
        <v>88</v>
      </c>
      <c r="AU46" s="91">
        <v>110.75</v>
      </c>
    </row>
    <row r="47" spans="37:47" x14ac:dyDescent="0.2">
      <c r="AK47" s="26" t="s">
        <v>0</v>
      </c>
      <c r="AL47" s="31" t="s">
        <v>307</v>
      </c>
      <c r="AM47" s="77">
        <v>128</v>
      </c>
      <c r="AN47" s="80">
        <v>105</v>
      </c>
      <c r="AO47" s="80">
        <v>99</v>
      </c>
      <c r="AP47" s="80"/>
      <c r="AQ47" s="80"/>
      <c r="AR47" s="80"/>
      <c r="AS47" s="80"/>
      <c r="AT47" s="80"/>
      <c r="AU47" s="91">
        <v>110.66666666666667</v>
      </c>
    </row>
    <row r="48" spans="37:47" x14ac:dyDescent="0.2">
      <c r="AK48" s="26" t="s">
        <v>0</v>
      </c>
      <c r="AL48" s="31" t="s">
        <v>265</v>
      </c>
      <c r="AM48" s="77">
        <v>130</v>
      </c>
      <c r="AN48" s="80">
        <v>120</v>
      </c>
      <c r="AO48" s="80">
        <v>106</v>
      </c>
      <c r="AP48" s="80">
        <v>102</v>
      </c>
      <c r="AQ48" s="80">
        <v>98</v>
      </c>
      <c r="AR48" s="80">
        <v>95</v>
      </c>
      <c r="AS48" s="80">
        <v>95</v>
      </c>
      <c r="AT48" s="80">
        <v>86</v>
      </c>
      <c r="AU48" s="91">
        <v>104</v>
      </c>
    </row>
    <row r="49" spans="37:47" x14ac:dyDescent="0.2">
      <c r="AK49" s="26" t="s">
        <v>0</v>
      </c>
      <c r="AL49" s="31" t="s">
        <v>282</v>
      </c>
      <c r="AM49" s="77">
        <v>83</v>
      </c>
      <c r="AN49" s="80"/>
      <c r="AO49" s="80"/>
      <c r="AP49" s="80"/>
      <c r="AQ49" s="80"/>
      <c r="AR49" s="80"/>
      <c r="AS49" s="80"/>
      <c r="AT49" s="80"/>
      <c r="AU49" s="91">
        <v>83</v>
      </c>
    </row>
    <row r="50" spans="37:47" x14ac:dyDescent="0.2">
      <c r="AK50" s="26" t="s">
        <v>0</v>
      </c>
      <c r="AL50" s="31" t="s">
        <v>286</v>
      </c>
      <c r="AM50" s="77">
        <v>108</v>
      </c>
      <c r="AN50" s="80">
        <v>91</v>
      </c>
      <c r="AO50" s="80">
        <v>89</v>
      </c>
      <c r="AP50" s="80">
        <v>87</v>
      </c>
      <c r="AQ50" s="80">
        <v>69</v>
      </c>
      <c r="AR50" s="80">
        <v>69</v>
      </c>
      <c r="AS50" s="80">
        <v>69</v>
      </c>
      <c r="AT50" s="80">
        <v>63</v>
      </c>
      <c r="AU50" s="91">
        <v>80.625</v>
      </c>
    </row>
    <row r="51" spans="37:47" x14ac:dyDescent="0.2">
      <c r="AK51" s="26" t="s">
        <v>0</v>
      </c>
      <c r="AL51" s="31" t="s">
        <v>278</v>
      </c>
      <c r="AM51" s="77">
        <v>93</v>
      </c>
      <c r="AN51" s="80">
        <v>66</v>
      </c>
      <c r="AO51" s="80"/>
      <c r="AP51" s="80"/>
      <c r="AQ51" s="80"/>
      <c r="AR51" s="80"/>
      <c r="AS51" s="80"/>
      <c r="AT51" s="80"/>
      <c r="AU51" s="91">
        <v>79.5</v>
      </c>
    </row>
    <row r="52" spans="37:47" x14ac:dyDescent="0.2">
      <c r="AK52" s="26" t="s">
        <v>0</v>
      </c>
      <c r="AL52" s="31" t="s">
        <v>273</v>
      </c>
      <c r="AM52" s="77">
        <v>110</v>
      </c>
      <c r="AN52" s="80">
        <v>80</v>
      </c>
      <c r="AO52" s="80">
        <v>74</v>
      </c>
      <c r="AP52" s="80">
        <v>70</v>
      </c>
      <c r="AQ52" s="80">
        <v>68</v>
      </c>
      <c r="AR52" s="80">
        <v>67</v>
      </c>
      <c r="AS52" s="80">
        <v>60</v>
      </c>
      <c r="AT52" s="80">
        <v>56</v>
      </c>
      <c r="AU52" s="91">
        <v>73.125</v>
      </c>
    </row>
    <row r="53" spans="37:47" x14ac:dyDescent="0.2">
      <c r="AK53" s="26" t="s">
        <v>0</v>
      </c>
      <c r="AL53" s="31" t="s">
        <v>272</v>
      </c>
      <c r="AM53" s="77">
        <v>111</v>
      </c>
      <c r="AN53" s="80">
        <v>72</v>
      </c>
      <c r="AO53" s="80">
        <v>56</v>
      </c>
      <c r="AP53" s="80">
        <v>36</v>
      </c>
      <c r="AQ53" s="80"/>
      <c r="AR53" s="80"/>
      <c r="AS53" s="80"/>
      <c r="AT53" s="80"/>
      <c r="AU53" s="91">
        <v>68.75</v>
      </c>
    </row>
    <row r="54" spans="37:47" x14ac:dyDescent="0.2">
      <c r="AK54" s="26" t="s">
        <v>0</v>
      </c>
      <c r="AL54" s="31" t="s">
        <v>290</v>
      </c>
      <c r="AM54" s="77">
        <v>109</v>
      </c>
      <c r="AN54" s="80">
        <v>98</v>
      </c>
      <c r="AO54" s="80">
        <v>63</v>
      </c>
      <c r="AP54" s="80">
        <v>56</v>
      </c>
      <c r="AQ54" s="80">
        <v>50</v>
      </c>
      <c r="AR54" s="80">
        <v>46</v>
      </c>
      <c r="AS54" s="80">
        <v>46</v>
      </c>
      <c r="AT54" s="80">
        <v>43</v>
      </c>
      <c r="AU54" s="91">
        <v>63.875</v>
      </c>
    </row>
    <row r="55" spans="37:47" x14ac:dyDescent="0.2">
      <c r="AK55" s="26" t="s">
        <v>0</v>
      </c>
      <c r="AL55" s="31" t="s">
        <v>247</v>
      </c>
      <c r="AM55" s="77">
        <v>36</v>
      </c>
      <c r="AN55" s="80"/>
      <c r="AO55" s="80"/>
      <c r="AP55" s="80"/>
      <c r="AQ55" s="80"/>
      <c r="AR55" s="80"/>
      <c r="AS55" s="80"/>
      <c r="AT55" s="80"/>
      <c r="AU55" s="91">
        <v>36</v>
      </c>
    </row>
    <row r="56" spans="37:47" x14ac:dyDescent="0.2">
      <c r="AK56" s="33"/>
      <c r="AL56" s="34"/>
      <c r="AM56" s="78"/>
      <c r="AN56" s="81"/>
      <c r="AO56" s="81"/>
      <c r="AP56" s="81"/>
      <c r="AQ56" s="81"/>
      <c r="AR56" s="81"/>
      <c r="AS56" s="81"/>
      <c r="AT56" s="81"/>
      <c r="AU56" s="92"/>
    </row>
  </sheetData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264"/>
  <sheetViews>
    <sheetView workbookViewId="0">
      <pane xSplit="6" ySplit="3" topLeftCell="G40" activePane="bottomRight" state="frozen"/>
      <selection activeCell="B1" sqref="B1"/>
      <selection pane="topRight" activeCell="J1" sqref="J1"/>
      <selection pane="bottomLeft" activeCell="B4" sqref="B4"/>
      <selection pane="bottomRight" activeCell="D1" sqref="D1:D1048576"/>
    </sheetView>
  </sheetViews>
  <sheetFormatPr defaultRowHeight="12.75" x14ac:dyDescent="0.2"/>
  <cols>
    <col min="1" max="1" width="20" style="7" customWidth="1"/>
    <col min="2" max="2" width="18.7109375" style="7" customWidth="1"/>
    <col min="3" max="3" width="25.28515625" style="7" customWidth="1"/>
    <col min="4" max="4" width="12.28515625" style="7" customWidth="1"/>
    <col min="5" max="5" width="15.5703125" style="7" customWidth="1"/>
    <col min="6" max="12" width="12.85546875" style="12" customWidth="1"/>
    <col min="13" max="14" width="14.28515625" style="2" customWidth="1"/>
    <col min="15" max="70" width="14.28515625" style="4" customWidth="1"/>
    <col min="71" max="85" width="11.140625" style="2" customWidth="1"/>
    <col min="86" max="16384" width="9.140625" style="2"/>
  </cols>
  <sheetData>
    <row r="2" spans="1:70" s="6" customFormat="1" x14ac:dyDescent="0.2">
      <c r="A2" s="13"/>
      <c r="B2" s="13"/>
      <c r="C2" s="13"/>
      <c r="D2" s="13" t="s">
        <v>186</v>
      </c>
      <c r="E2" s="13" t="s">
        <v>186</v>
      </c>
      <c r="F2" s="13" t="s">
        <v>186</v>
      </c>
      <c r="G2" s="13" t="s">
        <v>313</v>
      </c>
      <c r="H2" s="13" t="s">
        <v>9</v>
      </c>
      <c r="I2" s="13" t="s">
        <v>9</v>
      </c>
      <c r="J2" s="13" t="s">
        <v>9</v>
      </c>
      <c r="K2" s="13" t="s">
        <v>9</v>
      </c>
      <c r="L2" s="13" t="s">
        <v>9</v>
      </c>
      <c r="M2" s="6" t="s">
        <v>3</v>
      </c>
      <c r="N2" s="6" t="s">
        <v>113</v>
      </c>
      <c r="O2" s="6" t="s">
        <v>3</v>
      </c>
      <c r="P2" s="6" t="s">
        <v>113</v>
      </c>
      <c r="Q2" s="6" t="s">
        <v>3</v>
      </c>
      <c r="R2" s="6" t="s">
        <v>113</v>
      </c>
      <c r="S2" s="6" t="s">
        <v>3</v>
      </c>
      <c r="T2" s="6" t="s">
        <v>113</v>
      </c>
      <c r="U2" s="6" t="s">
        <v>3</v>
      </c>
      <c r="V2" s="6" t="s">
        <v>113</v>
      </c>
      <c r="W2" s="6" t="s">
        <v>3</v>
      </c>
      <c r="X2" s="6" t="s">
        <v>113</v>
      </c>
      <c r="Y2" s="6" t="s">
        <v>3</v>
      </c>
      <c r="Z2" s="6" t="s">
        <v>113</v>
      </c>
      <c r="AA2" s="6" t="s">
        <v>3</v>
      </c>
      <c r="AB2" s="6" t="s">
        <v>113</v>
      </c>
      <c r="AC2" s="6" t="s">
        <v>3</v>
      </c>
      <c r="AD2" s="6" t="s">
        <v>113</v>
      </c>
      <c r="AE2" s="6" t="s">
        <v>3</v>
      </c>
      <c r="AF2" s="6" t="s">
        <v>113</v>
      </c>
      <c r="AG2" s="6" t="s">
        <v>3</v>
      </c>
      <c r="AH2" s="6" t="s">
        <v>113</v>
      </c>
      <c r="AI2" s="6" t="s">
        <v>3</v>
      </c>
      <c r="AJ2" s="6" t="s">
        <v>113</v>
      </c>
      <c r="AK2" s="6" t="s">
        <v>3</v>
      </c>
      <c r="AL2" s="6" t="s">
        <v>113</v>
      </c>
      <c r="AM2" s="6" t="s">
        <v>3</v>
      </c>
      <c r="AN2" s="6" t="s">
        <v>113</v>
      </c>
      <c r="AO2" s="6" t="s">
        <v>3</v>
      </c>
      <c r="AP2" s="6" t="s">
        <v>113</v>
      </c>
      <c r="AQ2" s="6" t="s">
        <v>3</v>
      </c>
      <c r="AR2" s="6" t="s">
        <v>113</v>
      </c>
      <c r="AS2" s="6" t="s">
        <v>3</v>
      </c>
      <c r="AT2" s="6" t="s">
        <v>113</v>
      </c>
      <c r="AU2" s="6" t="s">
        <v>3</v>
      </c>
      <c r="AV2" s="6" t="s">
        <v>113</v>
      </c>
      <c r="AW2" s="6" t="s">
        <v>3</v>
      </c>
      <c r="AX2" s="6" t="s">
        <v>113</v>
      </c>
      <c r="AY2" s="6" t="s">
        <v>3</v>
      </c>
      <c r="AZ2" s="6" t="s">
        <v>113</v>
      </c>
      <c r="BA2" s="6" t="s">
        <v>3</v>
      </c>
      <c r="BB2" s="6" t="s">
        <v>113</v>
      </c>
      <c r="BC2" s="6" t="s">
        <v>3</v>
      </c>
      <c r="BD2" s="6" t="s">
        <v>113</v>
      </c>
      <c r="BE2" s="6" t="s">
        <v>3</v>
      </c>
      <c r="BF2" s="6" t="s">
        <v>113</v>
      </c>
      <c r="BG2" s="6" t="s">
        <v>3</v>
      </c>
      <c r="BH2" s="6" t="s">
        <v>113</v>
      </c>
      <c r="BI2" s="6" t="s">
        <v>3</v>
      </c>
      <c r="BJ2" s="6" t="s">
        <v>113</v>
      </c>
      <c r="BK2" s="6" t="s">
        <v>3</v>
      </c>
      <c r="BL2" s="6" t="s">
        <v>113</v>
      </c>
      <c r="BM2" s="6" t="s">
        <v>3</v>
      </c>
      <c r="BN2" s="6" t="s">
        <v>113</v>
      </c>
      <c r="BO2" s="6" t="s">
        <v>3</v>
      </c>
      <c r="BP2" s="6" t="s">
        <v>113</v>
      </c>
      <c r="BQ2" s="6" t="s">
        <v>3</v>
      </c>
      <c r="BR2" s="6" t="s">
        <v>113</v>
      </c>
    </row>
    <row r="3" spans="1:70" s="18" customFormat="1" ht="25.5" customHeight="1" x14ac:dyDescent="0.2">
      <c r="A3" s="14" t="s">
        <v>118</v>
      </c>
      <c r="B3" s="14" t="s">
        <v>120</v>
      </c>
      <c r="C3" s="14" t="s">
        <v>209</v>
      </c>
      <c r="D3" s="14" t="s">
        <v>121</v>
      </c>
      <c r="E3" s="14" t="s">
        <v>356</v>
      </c>
      <c r="F3" s="15" t="s">
        <v>122</v>
      </c>
      <c r="G3" s="22" t="s">
        <v>312</v>
      </c>
      <c r="H3" s="16" t="s">
        <v>224</v>
      </c>
      <c r="I3" s="16" t="s">
        <v>114</v>
      </c>
      <c r="J3" s="16" t="s">
        <v>0</v>
      </c>
      <c r="K3" s="16" t="s">
        <v>197</v>
      </c>
      <c r="L3" s="16" t="s">
        <v>194</v>
      </c>
      <c r="M3" s="17">
        <v>42386</v>
      </c>
      <c r="N3" s="17">
        <v>42386</v>
      </c>
      <c r="O3" s="17">
        <v>42400</v>
      </c>
      <c r="P3" s="17">
        <v>42400</v>
      </c>
      <c r="Q3" s="17">
        <v>42407</v>
      </c>
      <c r="R3" s="17">
        <v>42407</v>
      </c>
      <c r="S3" s="17">
        <v>42414</v>
      </c>
      <c r="T3" s="17">
        <v>42414</v>
      </c>
      <c r="U3" s="17">
        <v>42421</v>
      </c>
      <c r="V3" s="17">
        <v>42421</v>
      </c>
      <c r="W3" s="17">
        <v>42428</v>
      </c>
      <c r="X3" s="17">
        <v>42428</v>
      </c>
      <c r="Y3" s="17">
        <v>42435</v>
      </c>
      <c r="Z3" s="17">
        <v>42435</v>
      </c>
      <c r="AA3" s="17">
        <v>42442</v>
      </c>
      <c r="AB3" s="17">
        <v>42442</v>
      </c>
      <c r="AC3" s="17">
        <v>42449</v>
      </c>
      <c r="AD3" s="17">
        <v>42449</v>
      </c>
      <c r="AE3" s="17">
        <v>42463</v>
      </c>
      <c r="AF3" s="17">
        <v>42463</v>
      </c>
      <c r="AG3" s="17">
        <v>42477</v>
      </c>
      <c r="AH3" s="17">
        <v>42477</v>
      </c>
      <c r="AI3" s="17">
        <v>42505</v>
      </c>
      <c r="AJ3" s="17">
        <v>42505</v>
      </c>
      <c r="AK3" s="17">
        <v>42512</v>
      </c>
      <c r="AL3" s="17">
        <v>42512</v>
      </c>
      <c r="AM3" s="17">
        <v>42519</v>
      </c>
      <c r="AN3" s="17">
        <v>42519</v>
      </c>
      <c r="AO3" s="17">
        <v>42526</v>
      </c>
      <c r="AP3" s="17">
        <v>42526</v>
      </c>
      <c r="AQ3" s="17">
        <v>42540</v>
      </c>
      <c r="AR3" s="17">
        <v>42540</v>
      </c>
      <c r="AS3" s="17">
        <v>42554</v>
      </c>
      <c r="AT3" s="17">
        <v>42554</v>
      </c>
      <c r="AU3" s="17">
        <v>42561</v>
      </c>
      <c r="AV3" s="17">
        <v>42561</v>
      </c>
      <c r="AW3" s="17">
        <v>42589</v>
      </c>
      <c r="AX3" s="17">
        <v>42589</v>
      </c>
      <c r="AY3" s="17">
        <v>42596</v>
      </c>
      <c r="AZ3" s="17">
        <v>42596</v>
      </c>
      <c r="BA3" s="17">
        <v>42610</v>
      </c>
      <c r="BB3" s="17">
        <v>42610</v>
      </c>
      <c r="BC3" s="57">
        <v>42617</v>
      </c>
      <c r="BD3" s="57">
        <v>42617</v>
      </c>
      <c r="BE3" s="57">
        <v>42624</v>
      </c>
      <c r="BF3" s="57">
        <v>42624</v>
      </c>
      <c r="BG3" s="57">
        <v>42631</v>
      </c>
      <c r="BH3" s="57">
        <v>42631</v>
      </c>
      <c r="BI3" s="57">
        <v>42652</v>
      </c>
      <c r="BJ3" s="57">
        <v>42652</v>
      </c>
      <c r="BK3" s="17">
        <v>42645</v>
      </c>
      <c r="BL3" s="17">
        <v>42645</v>
      </c>
      <c r="BM3" s="17">
        <v>42659</v>
      </c>
      <c r="BN3" s="17">
        <v>42659</v>
      </c>
      <c r="BO3" s="17">
        <v>42666</v>
      </c>
      <c r="BP3" s="17">
        <v>42666</v>
      </c>
      <c r="BQ3" s="17">
        <v>42673</v>
      </c>
      <c r="BR3" s="17">
        <v>42673</v>
      </c>
    </row>
    <row r="4" spans="1:70" x14ac:dyDescent="0.2">
      <c r="A4" s="8" t="s">
        <v>149</v>
      </c>
      <c r="B4" s="8" t="s">
        <v>80</v>
      </c>
      <c r="C4" s="8" t="str">
        <f>UPPER(A4)&amp;" "&amp;B4</f>
        <v>ALBERS Josh</v>
      </c>
      <c r="D4" s="8" t="s">
        <v>1</v>
      </c>
      <c r="E4" s="8" t="s">
        <v>0</v>
      </c>
      <c r="F4" s="9" t="s">
        <v>103</v>
      </c>
      <c r="G4" s="19" t="b">
        <f>H4=SUM(I4:L4)</f>
        <v>1</v>
      </c>
      <c r="H4" s="21">
        <f>SUM(M4:AAP4)</f>
        <v>919</v>
      </c>
      <c r="I4" s="21">
        <f>SUMIFS('2016 DATA'!$H:$H,'2016 DATA'!$C:$C,'2016 SCORES'!$C4,'2016 DATA'!$I:$I,'2016 SCORES'!I$3)</f>
        <v>853</v>
      </c>
      <c r="J4" s="21">
        <f>SUMIFS('2016 DATA'!$H:$H,'2016 DATA'!$C:$C,'2016 SCORES'!$C4,'2016 DATA'!$I:$I,'2016 SCORES'!J$3)</f>
        <v>66</v>
      </c>
      <c r="K4" s="21">
        <f>SUMIFS('2016 DATA'!$H:$H,'2016 DATA'!$C:$C,'2016 SCORES'!$C4,'2016 DATA'!$I:$I,'2016 SCORES'!K$3)</f>
        <v>0</v>
      </c>
      <c r="L4" s="21">
        <f>SUMIFS('2016 DATA'!$H:$H,'2016 DATA'!$C:$C,'2016 SCORES'!$C4,'2016 DATA'!$I:$I,'2016 SCORES'!L$3)</f>
        <v>0</v>
      </c>
      <c r="M4" s="3"/>
      <c r="N4" s="3"/>
      <c r="O4" s="5"/>
      <c r="P4" s="5"/>
      <c r="Q4" s="5"/>
      <c r="R4" s="5"/>
      <c r="S4" s="5"/>
      <c r="T4" s="5"/>
      <c r="U4" s="5">
        <v>164</v>
      </c>
      <c r="V4" s="5" t="s">
        <v>114</v>
      </c>
      <c r="W4" s="5">
        <v>172</v>
      </c>
      <c r="X4" s="5" t="s">
        <v>114</v>
      </c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>
        <v>66</v>
      </c>
      <c r="AL4" s="5" t="s">
        <v>0</v>
      </c>
      <c r="AM4" s="5"/>
      <c r="AN4" s="5"/>
      <c r="AO4" s="5"/>
      <c r="AP4" s="5"/>
      <c r="AQ4" s="5">
        <v>157</v>
      </c>
      <c r="AR4" s="5" t="s">
        <v>114</v>
      </c>
      <c r="AS4" s="5"/>
      <c r="AT4" s="5"/>
      <c r="AU4" s="5"/>
      <c r="AV4" s="5"/>
      <c r="AW4" s="5">
        <v>174</v>
      </c>
      <c r="AX4" s="5" t="s">
        <v>114</v>
      </c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>
        <v>186</v>
      </c>
      <c r="BN4" s="5" t="s">
        <v>114</v>
      </c>
      <c r="BO4" s="5"/>
      <c r="BP4" s="5"/>
      <c r="BQ4" s="5"/>
      <c r="BR4" s="5"/>
    </row>
    <row r="5" spans="1:70" x14ac:dyDescent="0.2">
      <c r="A5" s="8" t="s">
        <v>132</v>
      </c>
      <c r="B5" s="8" t="s">
        <v>53</v>
      </c>
      <c r="C5" s="8" t="str">
        <f t="shared" ref="C5:C68" si="0">UPPER(A5)&amp;" "&amp;B5</f>
        <v>ARGENT Shane</v>
      </c>
      <c r="D5" s="8" t="s">
        <v>1</v>
      </c>
      <c r="E5" s="8" t="s">
        <v>114</v>
      </c>
      <c r="F5" s="9" t="s">
        <v>103</v>
      </c>
      <c r="G5" s="19" t="b">
        <f t="shared" ref="G5:G68" si="1">H5=SUM(I5:L5)</f>
        <v>1</v>
      </c>
      <c r="H5" s="21">
        <f t="shared" ref="H5:H68" si="2">SUM(M5:AAP5)</f>
        <v>2311</v>
      </c>
      <c r="I5" s="21">
        <f>SUMIFS('2016 DATA'!$H:$H,'2016 DATA'!$C:$C,'2016 SCORES'!$C5,'2016 DATA'!$I:$I,'2016 SCORES'!I$3)</f>
        <v>2311</v>
      </c>
      <c r="J5" s="21">
        <f>SUMIFS('2016 DATA'!$H:$H,'2016 DATA'!$C:$C,'2016 SCORES'!$C5,'2016 DATA'!$I:$I,'2016 SCORES'!J$3)</f>
        <v>0</v>
      </c>
      <c r="K5" s="21">
        <f>SUMIFS('2016 DATA'!$H:$H,'2016 DATA'!$C:$C,'2016 SCORES'!$C5,'2016 DATA'!$I:$I,'2016 SCORES'!K$3)</f>
        <v>0</v>
      </c>
      <c r="L5" s="21">
        <f>SUMIFS('2016 DATA'!$H:$H,'2016 DATA'!$C:$C,'2016 SCORES'!$C5,'2016 DATA'!$I:$I,'2016 SCORES'!L$3)</f>
        <v>0</v>
      </c>
      <c r="M5" s="3">
        <v>169</v>
      </c>
      <c r="N5" s="3" t="s">
        <v>114</v>
      </c>
      <c r="O5" s="5">
        <v>154</v>
      </c>
      <c r="P5" s="5" t="s">
        <v>114</v>
      </c>
      <c r="Q5" s="5"/>
      <c r="R5" s="5"/>
      <c r="S5" s="5"/>
      <c r="T5" s="5"/>
      <c r="U5" s="5">
        <v>158</v>
      </c>
      <c r="V5" s="5" t="s">
        <v>114</v>
      </c>
      <c r="W5" s="5">
        <v>182</v>
      </c>
      <c r="X5" s="5" t="s">
        <v>114</v>
      </c>
      <c r="Y5" s="5"/>
      <c r="Z5" s="5"/>
      <c r="AA5" s="5">
        <v>161</v>
      </c>
      <c r="AB5" s="5" t="s">
        <v>114</v>
      </c>
      <c r="AC5" s="5"/>
      <c r="AD5" s="5"/>
      <c r="AE5" s="5">
        <v>171</v>
      </c>
      <c r="AF5" s="5" t="s">
        <v>114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5">
        <v>169</v>
      </c>
      <c r="AR5" s="5" t="s">
        <v>114</v>
      </c>
      <c r="AS5" s="5">
        <v>155</v>
      </c>
      <c r="AT5" s="5" t="s">
        <v>114</v>
      </c>
      <c r="AU5" s="5"/>
      <c r="AV5" s="5"/>
      <c r="AW5" s="5">
        <v>164</v>
      </c>
      <c r="AX5" s="5" t="s">
        <v>114</v>
      </c>
      <c r="AY5" s="5"/>
      <c r="AZ5" s="5"/>
      <c r="BA5" s="5"/>
      <c r="BB5" s="5"/>
      <c r="BC5" s="5"/>
      <c r="BD5" s="5"/>
      <c r="BE5" s="5">
        <v>158</v>
      </c>
      <c r="BF5" s="5" t="s">
        <v>114</v>
      </c>
      <c r="BG5" s="5">
        <v>171</v>
      </c>
      <c r="BH5" s="5" t="s">
        <v>114</v>
      </c>
      <c r="BI5" s="5">
        <v>139</v>
      </c>
      <c r="BJ5" s="5" t="s">
        <v>114</v>
      </c>
      <c r="BK5" s="5"/>
      <c r="BL5" s="5"/>
      <c r="BM5" s="5">
        <v>182</v>
      </c>
      <c r="BN5" s="5" t="s">
        <v>114</v>
      </c>
      <c r="BO5" s="5">
        <v>178</v>
      </c>
      <c r="BP5" s="5" t="s">
        <v>114</v>
      </c>
      <c r="BQ5" s="5"/>
      <c r="BR5" s="5"/>
    </row>
    <row r="6" spans="1:70" x14ac:dyDescent="0.2">
      <c r="A6" s="8" t="s">
        <v>148</v>
      </c>
      <c r="B6" s="8" t="s">
        <v>34</v>
      </c>
      <c r="C6" s="8" t="str">
        <f t="shared" si="0"/>
        <v>BOYCE-BACON Emma</v>
      </c>
      <c r="D6" s="8" t="s">
        <v>1</v>
      </c>
      <c r="E6" s="8" t="s">
        <v>114</v>
      </c>
      <c r="F6" s="9" t="s">
        <v>10</v>
      </c>
      <c r="G6" s="19" t="b">
        <f t="shared" si="1"/>
        <v>1</v>
      </c>
      <c r="H6" s="21">
        <f t="shared" si="2"/>
        <v>205</v>
      </c>
      <c r="I6" s="21">
        <f>SUMIFS('2016 DATA'!$H:$H,'2016 DATA'!$C:$C,'2016 SCORES'!$C6,'2016 DATA'!$I:$I,'2016 SCORES'!I$3)</f>
        <v>177</v>
      </c>
      <c r="J6" s="21">
        <f>SUMIFS('2016 DATA'!$H:$H,'2016 DATA'!$C:$C,'2016 SCORES'!$C6,'2016 DATA'!$I:$I,'2016 SCORES'!J$3)</f>
        <v>28</v>
      </c>
      <c r="K6" s="21">
        <f>SUMIFS('2016 DATA'!$H:$H,'2016 DATA'!$C:$C,'2016 SCORES'!$C6,'2016 DATA'!$I:$I,'2016 SCORES'!K$3)</f>
        <v>0</v>
      </c>
      <c r="L6" s="21">
        <f>SUMIFS('2016 DATA'!$H:$H,'2016 DATA'!$C:$C,'2016 SCORES'!$C6,'2016 DATA'!$I:$I,'2016 SCORES'!L$3)</f>
        <v>0</v>
      </c>
      <c r="M6" s="3">
        <v>28</v>
      </c>
      <c r="N6" s="3" t="s"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>
        <v>177</v>
      </c>
      <c r="AP6" s="5" t="s">
        <v>114</v>
      </c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1:70" x14ac:dyDescent="0.2">
      <c r="A7" s="8" t="s">
        <v>208</v>
      </c>
      <c r="B7" s="8" t="s">
        <v>5</v>
      </c>
      <c r="C7" s="8" t="str">
        <f t="shared" si="0"/>
        <v>BEAR -- FIX-- Polar</v>
      </c>
      <c r="D7" s="10" t="s">
        <v>1</v>
      </c>
      <c r="E7" s="10" t="s">
        <v>194</v>
      </c>
      <c r="F7" s="9" t="s">
        <v>103</v>
      </c>
      <c r="G7" s="19" t="b">
        <f t="shared" si="1"/>
        <v>1</v>
      </c>
      <c r="H7" s="21">
        <f t="shared" si="2"/>
        <v>647</v>
      </c>
      <c r="I7" s="21">
        <f>SUMIFS('2016 DATA'!$H:$H,'2016 DATA'!$C:$C,'2016 SCORES'!$C7,'2016 DATA'!$I:$I,'2016 SCORES'!I$3)</f>
        <v>62</v>
      </c>
      <c r="J7" s="21">
        <f>SUMIFS('2016 DATA'!$H:$H,'2016 DATA'!$C:$C,'2016 SCORES'!$C7,'2016 DATA'!$I:$I,'2016 SCORES'!J$3)</f>
        <v>0</v>
      </c>
      <c r="K7" s="21">
        <f>SUMIFS('2016 DATA'!$H:$H,'2016 DATA'!$C:$C,'2016 SCORES'!$C7,'2016 DATA'!$I:$I,'2016 SCORES'!K$3)</f>
        <v>0</v>
      </c>
      <c r="L7" s="21">
        <f>SUMIFS('2016 DATA'!$H:$H,'2016 DATA'!$C:$C,'2016 SCORES'!$C7,'2016 DATA'!$I:$I,'2016 SCORES'!L$3)</f>
        <v>585</v>
      </c>
      <c r="M7" s="3"/>
      <c r="N7" s="3"/>
      <c r="O7" s="5"/>
      <c r="P7" s="5"/>
      <c r="Q7" s="5">
        <v>62</v>
      </c>
      <c r="R7" s="5" t="s">
        <v>114</v>
      </c>
      <c r="S7" s="5"/>
      <c r="T7" s="5"/>
      <c r="U7" s="5"/>
      <c r="V7" s="5"/>
      <c r="W7" s="5">
        <v>73</v>
      </c>
      <c r="X7" s="5" t="s">
        <v>193</v>
      </c>
      <c r="Y7" s="5"/>
      <c r="Z7" s="5"/>
      <c r="AA7" s="5"/>
      <c r="AB7" s="5"/>
      <c r="AC7" s="5"/>
      <c r="AD7" s="5"/>
      <c r="AE7" s="5"/>
      <c r="AF7" s="5"/>
      <c r="AG7" s="5">
        <v>38</v>
      </c>
      <c r="AH7" s="5" t="s">
        <v>194</v>
      </c>
      <c r="AI7" s="5">
        <v>102</v>
      </c>
      <c r="AJ7" s="5" t="s">
        <v>194</v>
      </c>
      <c r="AK7" s="5">
        <v>112</v>
      </c>
      <c r="AL7" s="5" t="s">
        <v>194</v>
      </c>
      <c r="AM7" s="5">
        <v>69</v>
      </c>
      <c r="AN7" s="5" t="s">
        <v>194</v>
      </c>
      <c r="AO7" s="5">
        <v>123</v>
      </c>
      <c r="AP7" s="5" t="s">
        <v>194</v>
      </c>
      <c r="AQ7" s="5">
        <v>68</v>
      </c>
      <c r="AR7" s="5" t="s">
        <v>194</v>
      </c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spans="1:70" x14ac:dyDescent="0.2">
      <c r="A8" s="8" t="s">
        <v>208</v>
      </c>
      <c r="B8" s="8" t="s">
        <v>6</v>
      </c>
      <c r="C8" s="8" t="str">
        <f t="shared" si="0"/>
        <v>BEAR -- FIX-- Renee</v>
      </c>
      <c r="D8" s="10" t="s">
        <v>1</v>
      </c>
      <c r="E8" s="10" t="s">
        <v>197</v>
      </c>
      <c r="F8" s="9" t="s">
        <v>10</v>
      </c>
      <c r="G8" s="19" t="b">
        <f t="shared" si="1"/>
        <v>1</v>
      </c>
      <c r="H8" s="21">
        <f t="shared" si="2"/>
        <v>256</v>
      </c>
      <c r="I8" s="21">
        <f>SUMIFS('2016 DATA'!$H:$H,'2016 DATA'!$C:$C,'2016 SCORES'!$C8,'2016 DATA'!$I:$I,'2016 SCORES'!I$3)</f>
        <v>0</v>
      </c>
      <c r="J8" s="21">
        <f>SUMIFS('2016 DATA'!$H:$H,'2016 DATA'!$C:$C,'2016 SCORES'!$C8,'2016 DATA'!$I:$I,'2016 SCORES'!J$3)</f>
        <v>0</v>
      </c>
      <c r="K8" s="21">
        <f>SUMIFS('2016 DATA'!$H:$H,'2016 DATA'!$C:$C,'2016 SCORES'!$C8,'2016 DATA'!$I:$I,'2016 SCORES'!K$3)</f>
        <v>256</v>
      </c>
      <c r="L8" s="21">
        <f>SUMIFS('2016 DATA'!$H:$H,'2016 DATA'!$C:$C,'2016 SCORES'!$C8,'2016 DATA'!$I:$I,'2016 SCORES'!L$3)</f>
        <v>0</v>
      </c>
      <c r="M8" s="3"/>
      <c r="N8" s="3"/>
      <c r="O8" s="5"/>
      <c r="P8" s="5"/>
      <c r="Q8" s="5"/>
      <c r="R8" s="5"/>
      <c r="S8" s="5"/>
      <c r="T8" s="5"/>
      <c r="U8" s="5"/>
      <c r="V8" s="5"/>
      <c r="W8" s="5">
        <v>84</v>
      </c>
      <c r="X8" s="5" t="s">
        <v>196</v>
      </c>
      <c r="Y8" s="5"/>
      <c r="Z8" s="5"/>
      <c r="AA8" s="5"/>
      <c r="AB8" s="5"/>
      <c r="AC8" s="5"/>
      <c r="AD8" s="5"/>
      <c r="AE8" s="5"/>
      <c r="AF8" s="5"/>
      <c r="AG8" s="5">
        <v>36</v>
      </c>
      <c r="AH8" s="5" t="s">
        <v>197</v>
      </c>
      <c r="AI8" s="5">
        <v>44</v>
      </c>
      <c r="AJ8" s="5" t="s">
        <v>197</v>
      </c>
      <c r="AK8" s="5">
        <v>92</v>
      </c>
      <c r="AL8" s="5" t="s">
        <v>197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spans="1:70" x14ac:dyDescent="0.2">
      <c r="A9" s="8" t="s">
        <v>370</v>
      </c>
      <c r="B9" s="8" t="s">
        <v>86</v>
      </c>
      <c r="C9" s="8" t="str">
        <f t="shared" si="0"/>
        <v>BEROS Adam</v>
      </c>
      <c r="D9" s="56" t="s">
        <v>1</v>
      </c>
      <c r="E9" s="56" t="s">
        <v>114</v>
      </c>
      <c r="F9" s="9" t="s">
        <v>103</v>
      </c>
      <c r="G9" s="19" t="b">
        <f t="shared" si="1"/>
        <v>1</v>
      </c>
      <c r="H9" s="21">
        <f t="shared" si="2"/>
        <v>89</v>
      </c>
      <c r="I9" s="21">
        <f>SUMIFS('2016 DATA'!$H:$H,'2016 DATA'!$C:$C,'2016 SCORES'!$C9,'2016 DATA'!$I:$I,'2016 SCORES'!I$3)</f>
        <v>89</v>
      </c>
      <c r="J9" s="21">
        <f>SUMIFS('2016 DATA'!$H:$H,'2016 DATA'!$C:$C,'2016 SCORES'!$C9,'2016 DATA'!$I:$I,'2016 SCORES'!J$3)</f>
        <v>0</v>
      </c>
      <c r="K9" s="21">
        <f>SUMIFS('2016 DATA'!$H:$H,'2016 DATA'!$C:$C,'2016 SCORES'!$C9,'2016 DATA'!$I:$I,'2016 SCORES'!K$3)</f>
        <v>0</v>
      </c>
      <c r="L9" s="21">
        <f>SUMIFS('2016 DATA'!$H:$H,'2016 DATA'!$C:$C,'2016 SCORES'!$C9,'2016 DATA'!$I:$I,'2016 SCORES'!L$3)</f>
        <v>0</v>
      </c>
      <c r="M9" s="3"/>
      <c r="N9" s="3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>
        <v>89</v>
      </c>
      <c r="BF9" s="5" t="s">
        <v>114</v>
      </c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1:70" x14ac:dyDescent="0.2">
      <c r="A10" s="8" t="s">
        <v>207</v>
      </c>
      <c r="B10" s="8" t="s">
        <v>92</v>
      </c>
      <c r="C10" s="8" t="str">
        <f t="shared" si="0"/>
        <v>BLAKE Matt</v>
      </c>
      <c r="D10" s="10" t="s">
        <v>1</v>
      </c>
      <c r="E10" s="8" t="s">
        <v>114</v>
      </c>
      <c r="F10" s="9" t="s">
        <v>103</v>
      </c>
      <c r="G10" s="19" t="b">
        <f t="shared" si="1"/>
        <v>1</v>
      </c>
      <c r="H10" s="21">
        <f t="shared" si="2"/>
        <v>455</v>
      </c>
      <c r="I10" s="21">
        <f>SUMIFS('2016 DATA'!$H:$H,'2016 DATA'!$C:$C,'2016 SCORES'!$C10,'2016 DATA'!$I:$I,'2016 SCORES'!I$3)</f>
        <v>455</v>
      </c>
      <c r="J10" s="21">
        <f>SUMIFS('2016 DATA'!$H:$H,'2016 DATA'!$C:$C,'2016 SCORES'!$C10,'2016 DATA'!$I:$I,'2016 SCORES'!J$3)</f>
        <v>0</v>
      </c>
      <c r="K10" s="21">
        <f>SUMIFS('2016 DATA'!$H:$H,'2016 DATA'!$C:$C,'2016 SCORES'!$C10,'2016 DATA'!$I:$I,'2016 SCORES'!K$3)</f>
        <v>0</v>
      </c>
      <c r="L10" s="21">
        <f>SUMIFS('2016 DATA'!$H:$H,'2016 DATA'!$C:$C,'2016 SCORES'!$C10,'2016 DATA'!$I:$I,'2016 SCORES'!L$3)</f>
        <v>0</v>
      </c>
      <c r="M10" s="3"/>
      <c r="N10" s="3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v>118</v>
      </c>
      <c r="AB10" s="5" t="s">
        <v>114</v>
      </c>
      <c r="AC10" s="5">
        <v>167</v>
      </c>
      <c r="AD10" s="5" t="s">
        <v>114</v>
      </c>
      <c r="AE10" s="5">
        <v>170</v>
      </c>
      <c r="AF10" s="5" t="s">
        <v>114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0" x14ac:dyDescent="0.2">
      <c r="A11" s="8" t="s">
        <v>206</v>
      </c>
      <c r="B11" s="8" t="s">
        <v>82</v>
      </c>
      <c r="C11" s="8" t="str">
        <f t="shared" si="0"/>
        <v>BROADWAY Jess</v>
      </c>
      <c r="D11" s="10" t="s">
        <v>4</v>
      </c>
      <c r="E11" s="8" t="s">
        <v>0</v>
      </c>
      <c r="F11" s="9" t="s">
        <v>10</v>
      </c>
      <c r="G11" s="19" t="b">
        <f t="shared" si="1"/>
        <v>1</v>
      </c>
      <c r="H11" s="21">
        <f t="shared" si="2"/>
        <v>46</v>
      </c>
      <c r="I11" s="21">
        <f>SUMIFS('2016 DATA'!$H:$H,'2016 DATA'!$C:$C,'2016 SCORES'!$C11,'2016 DATA'!$I:$I,'2016 SCORES'!I$3)</f>
        <v>0</v>
      </c>
      <c r="J11" s="21">
        <f>SUMIFS('2016 DATA'!$H:$H,'2016 DATA'!$C:$C,'2016 SCORES'!$C11,'2016 DATA'!$I:$I,'2016 SCORES'!J$3)</f>
        <v>46</v>
      </c>
      <c r="K11" s="21">
        <f>SUMIFS('2016 DATA'!$H:$H,'2016 DATA'!$C:$C,'2016 SCORES'!$C11,'2016 DATA'!$I:$I,'2016 SCORES'!K$3)</f>
        <v>0</v>
      </c>
      <c r="L11" s="21">
        <f>SUMIFS('2016 DATA'!$H:$H,'2016 DATA'!$C:$C,'2016 SCORES'!$C11,'2016 DATA'!$I:$I,'2016 SCORES'!L$3)</f>
        <v>0</v>
      </c>
      <c r="M11" s="3"/>
      <c r="N11" s="3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>
        <v>46</v>
      </c>
      <c r="AH11" s="5" t="s">
        <v>0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:70" x14ac:dyDescent="0.2">
      <c r="A12" s="8" t="s">
        <v>126</v>
      </c>
      <c r="B12" s="8" t="s">
        <v>7</v>
      </c>
      <c r="C12" s="8" t="str">
        <f t="shared" si="0"/>
        <v>BURRELL Brett</v>
      </c>
      <c r="D12" s="8" t="s">
        <v>1</v>
      </c>
      <c r="E12" s="8" t="s">
        <v>114</v>
      </c>
      <c r="F12" s="9" t="s">
        <v>103</v>
      </c>
      <c r="G12" s="19" t="b">
        <f t="shared" si="1"/>
        <v>1</v>
      </c>
      <c r="H12" s="21">
        <f t="shared" si="2"/>
        <v>3259</v>
      </c>
      <c r="I12" s="21">
        <f>SUMIFS('2016 DATA'!$H:$H,'2016 DATA'!$C:$C,'2016 SCORES'!$C12,'2016 DATA'!$I:$I,'2016 SCORES'!I$3)</f>
        <v>3259</v>
      </c>
      <c r="J12" s="21">
        <f>SUMIFS('2016 DATA'!$H:$H,'2016 DATA'!$C:$C,'2016 SCORES'!$C12,'2016 DATA'!$I:$I,'2016 SCORES'!J$3)</f>
        <v>0</v>
      </c>
      <c r="K12" s="21">
        <f>SUMIFS('2016 DATA'!$H:$H,'2016 DATA'!$C:$C,'2016 SCORES'!$C12,'2016 DATA'!$I:$I,'2016 SCORES'!K$3)</f>
        <v>0</v>
      </c>
      <c r="L12" s="21">
        <f>SUMIFS('2016 DATA'!$H:$H,'2016 DATA'!$C:$C,'2016 SCORES'!$C12,'2016 DATA'!$I:$I,'2016 SCORES'!L$3)</f>
        <v>0</v>
      </c>
      <c r="M12" s="3">
        <v>183</v>
      </c>
      <c r="N12" s="3" t="s">
        <v>114</v>
      </c>
      <c r="O12" s="5">
        <v>167</v>
      </c>
      <c r="P12" s="5" t="s">
        <v>114</v>
      </c>
      <c r="Q12" s="5">
        <v>184</v>
      </c>
      <c r="R12" s="5" t="s">
        <v>114</v>
      </c>
      <c r="S12" s="5">
        <v>193</v>
      </c>
      <c r="T12" s="5" t="s">
        <v>114</v>
      </c>
      <c r="U12" s="5">
        <v>182</v>
      </c>
      <c r="V12" s="5" t="s">
        <v>114</v>
      </c>
      <c r="W12" s="5">
        <v>179</v>
      </c>
      <c r="X12" s="5" t="s">
        <v>114</v>
      </c>
      <c r="Y12" s="5">
        <v>180</v>
      </c>
      <c r="Z12" s="5" t="s">
        <v>114</v>
      </c>
      <c r="AA12" s="5">
        <v>167</v>
      </c>
      <c r="AB12" s="5" t="s">
        <v>114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>
        <v>185</v>
      </c>
      <c r="AN12" s="5" t="s">
        <v>114</v>
      </c>
      <c r="AO12" s="5"/>
      <c r="AP12" s="5"/>
      <c r="AQ12" s="5"/>
      <c r="AR12" s="5"/>
      <c r="AS12" s="5"/>
      <c r="AT12" s="5"/>
      <c r="AU12" s="5"/>
      <c r="AV12" s="5"/>
      <c r="AW12" s="5">
        <v>188</v>
      </c>
      <c r="AX12" s="5" t="s">
        <v>114</v>
      </c>
      <c r="AY12" s="5">
        <v>179</v>
      </c>
      <c r="AZ12" s="5" t="s">
        <v>114</v>
      </c>
      <c r="BA12" s="5"/>
      <c r="BB12" s="5"/>
      <c r="BC12" s="5">
        <v>183</v>
      </c>
      <c r="BD12" s="5" t="s">
        <v>114</v>
      </c>
      <c r="BE12" s="5">
        <v>178</v>
      </c>
      <c r="BF12" s="5" t="s">
        <v>114</v>
      </c>
      <c r="BG12" s="5">
        <v>179</v>
      </c>
      <c r="BH12" s="5" t="s">
        <v>114</v>
      </c>
      <c r="BI12" s="5">
        <v>192</v>
      </c>
      <c r="BJ12" s="5" t="s">
        <v>114</v>
      </c>
      <c r="BK12" s="5">
        <v>172</v>
      </c>
      <c r="BL12" s="5" t="s">
        <v>114</v>
      </c>
      <c r="BM12" s="5">
        <v>181</v>
      </c>
      <c r="BN12" s="5" t="s">
        <v>114</v>
      </c>
      <c r="BO12" s="5"/>
      <c r="BP12" s="5"/>
      <c r="BQ12" s="5">
        <v>187</v>
      </c>
      <c r="BR12" s="5" t="s">
        <v>114</v>
      </c>
    </row>
    <row r="13" spans="1:70" x14ac:dyDescent="0.2">
      <c r="A13" s="8" t="s">
        <v>126</v>
      </c>
      <c r="B13" s="8" t="s">
        <v>64</v>
      </c>
      <c r="C13" s="8" t="str">
        <f t="shared" si="0"/>
        <v>BURRELL Emily</v>
      </c>
      <c r="D13" s="8" t="s">
        <v>4</v>
      </c>
      <c r="E13" s="8" t="s">
        <v>114</v>
      </c>
      <c r="F13" s="9" t="s">
        <v>10</v>
      </c>
      <c r="G13" s="19" t="b">
        <f t="shared" si="1"/>
        <v>1</v>
      </c>
      <c r="H13" s="21">
        <f t="shared" si="2"/>
        <v>194</v>
      </c>
      <c r="I13" s="21">
        <f>SUMIFS('2016 DATA'!$H:$H,'2016 DATA'!$C:$C,'2016 SCORES'!$C13,'2016 DATA'!$I:$I,'2016 SCORES'!I$3)</f>
        <v>194</v>
      </c>
      <c r="J13" s="21">
        <f>SUMIFS('2016 DATA'!$H:$H,'2016 DATA'!$C:$C,'2016 SCORES'!$C13,'2016 DATA'!$I:$I,'2016 SCORES'!J$3)</f>
        <v>0</v>
      </c>
      <c r="K13" s="21">
        <f>SUMIFS('2016 DATA'!$H:$H,'2016 DATA'!$C:$C,'2016 SCORES'!$C13,'2016 DATA'!$I:$I,'2016 SCORES'!K$3)</f>
        <v>0</v>
      </c>
      <c r="L13" s="21">
        <f>SUMIFS('2016 DATA'!$H:$H,'2016 DATA'!$C:$C,'2016 SCORES'!$C13,'2016 DATA'!$I:$I,'2016 SCORES'!L$3)</f>
        <v>0</v>
      </c>
      <c r="M13" s="3"/>
      <c r="N13" s="3"/>
      <c r="O13" s="5"/>
      <c r="P13" s="5"/>
      <c r="Q13" s="5">
        <v>69</v>
      </c>
      <c r="R13" s="5" t="s">
        <v>114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>
        <v>69</v>
      </c>
      <c r="BJ13" s="5" t="s">
        <v>114</v>
      </c>
      <c r="BK13" s="5"/>
      <c r="BL13" s="5"/>
      <c r="BM13" s="5"/>
      <c r="BN13" s="5"/>
      <c r="BO13" s="5"/>
      <c r="BP13" s="5"/>
      <c r="BQ13" s="5">
        <v>56</v>
      </c>
      <c r="BR13" s="5" t="s">
        <v>114</v>
      </c>
    </row>
    <row r="14" spans="1:70" x14ac:dyDescent="0.2">
      <c r="A14" s="8" t="s">
        <v>126</v>
      </c>
      <c r="B14" s="8" t="s">
        <v>19</v>
      </c>
      <c r="C14" s="8" t="str">
        <f t="shared" si="0"/>
        <v>BURRELL Jasmin</v>
      </c>
      <c r="D14" s="8" t="s">
        <v>4</v>
      </c>
      <c r="E14" s="8" t="s">
        <v>0</v>
      </c>
      <c r="F14" s="9" t="s">
        <v>10</v>
      </c>
      <c r="G14" s="19" t="b">
        <f t="shared" si="1"/>
        <v>1</v>
      </c>
      <c r="H14" s="21">
        <f t="shared" si="2"/>
        <v>556</v>
      </c>
      <c r="I14" s="21">
        <f>SUMIFS('2016 DATA'!$H:$H,'2016 DATA'!$C:$C,'2016 SCORES'!$C14,'2016 DATA'!$I:$I,'2016 SCORES'!I$3)</f>
        <v>0</v>
      </c>
      <c r="J14" s="21">
        <f>SUMIFS('2016 DATA'!$H:$H,'2016 DATA'!$C:$C,'2016 SCORES'!$C14,'2016 DATA'!$I:$I,'2016 SCORES'!J$3)</f>
        <v>556</v>
      </c>
      <c r="K14" s="21">
        <f>SUMIFS('2016 DATA'!$H:$H,'2016 DATA'!$C:$C,'2016 SCORES'!$C14,'2016 DATA'!$I:$I,'2016 SCORES'!K$3)</f>
        <v>0</v>
      </c>
      <c r="L14" s="21">
        <f>SUMIFS('2016 DATA'!$H:$H,'2016 DATA'!$C:$C,'2016 SCORES'!$C14,'2016 DATA'!$I:$I,'2016 SCORES'!L$3)</f>
        <v>0</v>
      </c>
      <c r="M14" s="3"/>
      <c r="N14" s="3"/>
      <c r="O14" s="5">
        <v>57</v>
      </c>
      <c r="P14" s="5" t="s">
        <v>197</v>
      </c>
      <c r="Q14" s="5">
        <v>67</v>
      </c>
      <c r="R14" s="5" t="s">
        <v>0</v>
      </c>
      <c r="S14" s="5"/>
      <c r="T14" s="5"/>
      <c r="U14" s="5">
        <v>74</v>
      </c>
      <c r="V14" s="5" t="s">
        <v>0</v>
      </c>
      <c r="W14" s="5"/>
      <c r="X14" s="5"/>
      <c r="Y14" s="5">
        <v>43</v>
      </c>
      <c r="Z14" s="5" t="s">
        <v>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>
        <v>51</v>
      </c>
      <c r="AN14" s="5" t="s">
        <v>0</v>
      </c>
      <c r="AO14" s="5"/>
      <c r="AP14" s="5"/>
      <c r="AQ14" s="5"/>
      <c r="AR14" s="5"/>
      <c r="AS14" s="5"/>
      <c r="AT14" s="5"/>
      <c r="AU14" s="5"/>
      <c r="AV14" s="5"/>
      <c r="AW14" s="5">
        <v>61</v>
      </c>
      <c r="AX14" s="5" t="s">
        <v>0</v>
      </c>
      <c r="AY14" s="5"/>
      <c r="AZ14" s="5"/>
      <c r="BA14" s="5"/>
      <c r="BB14" s="5"/>
      <c r="BC14" s="5"/>
      <c r="BD14" s="5"/>
      <c r="BE14" s="5">
        <v>49</v>
      </c>
      <c r="BF14" s="5" t="s">
        <v>0</v>
      </c>
      <c r="BG14" s="5"/>
      <c r="BH14" s="5"/>
      <c r="BI14" s="5"/>
      <c r="BJ14" s="5"/>
      <c r="BK14" s="5"/>
      <c r="BL14" s="5"/>
      <c r="BM14" s="5">
        <v>84</v>
      </c>
      <c r="BN14" s="5" t="s">
        <v>0</v>
      </c>
      <c r="BO14" s="5"/>
      <c r="BP14" s="5"/>
      <c r="BQ14" s="5">
        <v>70</v>
      </c>
      <c r="BR14" s="5" t="s">
        <v>0</v>
      </c>
    </row>
    <row r="15" spans="1:70" x14ac:dyDescent="0.2">
      <c r="A15" s="8" t="s">
        <v>165</v>
      </c>
      <c r="B15" s="8" t="s">
        <v>93</v>
      </c>
      <c r="C15" s="8" t="s">
        <v>183</v>
      </c>
      <c r="D15" s="8" t="s">
        <v>1</v>
      </c>
      <c r="E15" s="8" t="s">
        <v>114</v>
      </c>
      <c r="F15" s="9" t="s">
        <v>103</v>
      </c>
      <c r="G15" s="19" t="b">
        <f t="shared" si="1"/>
        <v>1</v>
      </c>
      <c r="H15" s="21">
        <f t="shared" si="2"/>
        <v>448</v>
      </c>
      <c r="I15" s="21">
        <f>SUMIFS('2016 DATA'!$H:$H,'2016 DATA'!$C:$C,'2016 SCORES'!$C15,'2016 DATA'!$I:$I,'2016 SCORES'!I$3)</f>
        <v>448</v>
      </c>
      <c r="J15" s="21">
        <f>SUMIFS('2016 DATA'!$H:$H,'2016 DATA'!$C:$C,'2016 SCORES'!$C15,'2016 DATA'!$I:$I,'2016 SCORES'!J$3)</f>
        <v>0</v>
      </c>
      <c r="K15" s="21">
        <f>SUMIFS('2016 DATA'!$H:$H,'2016 DATA'!$C:$C,'2016 SCORES'!$C15,'2016 DATA'!$I:$I,'2016 SCORES'!K$3)</f>
        <v>0</v>
      </c>
      <c r="L15" s="21">
        <f>SUMIFS('2016 DATA'!$H:$H,'2016 DATA'!$C:$C,'2016 SCORES'!$C15,'2016 DATA'!$I:$I,'2016 SCORES'!L$3)</f>
        <v>0</v>
      </c>
      <c r="M15" s="3"/>
      <c r="N15" s="3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v>138</v>
      </c>
      <c r="AB15" s="5" t="s">
        <v>114</v>
      </c>
      <c r="AC15" s="5"/>
      <c r="AD15" s="5"/>
      <c r="AE15" s="5"/>
      <c r="AF15" s="5"/>
      <c r="AG15" s="5">
        <v>166</v>
      </c>
      <c r="AH15" s="5" t="s">
        <v>114</v>
      </c>
      <c r="AI15" s="5">
        <v>144</v>
      </c>
      <c r="AJ15" s="5" t="s">
        <v>114</v>
      </c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</row>
    <row r="16" spans="1:70" x14ac:dyDescent="0.2">
      <c r="A16" s="8" t="s">
        <v>139</v>
      </c>
      <c r="B16" s="8" t="s">
        <v>47</v>
      </c>
      <c r="C16" s="8" t="str">
        <f t="shared" si="0"/>
        <v>CONNOR Cameron</v>
      </c>
      <c r="D16" s="55" t="s">
        <v>4</v>
      </c>
      <c r="E16" s="8" t="s">
        <v>114</v>
      </c>
      <c r="F16" s="9" t="s">
        <v>103</v>
      </c>
      <c r="G16" s="19" t="b">
        <f t="shared" si="1"/>
        <v>1</v>
      </c>
      <c r="H16" s="21">
        <f t="shared" si="2"/>
        <v>667</v>
      </c>
      <c r="I16" s="21">
        <f>SUMIFS('2016 DATA'!$H:$H,'2016 DATA'!$C:$C,'2016 SCORES'!$C16,'2016 DATA'!$I:$I,'2016 SCORES'!I$3)</f>
        <v>667</v>
      </c>
      <c r="J16" s="21">
        <f>SUMIFS('2016 DATA'!$H:$H,'2016 DATA'!$C:$C,'2016 SCORES'!$C16,'2016 DATA'!$I:$I,'2016 SCORES'!J$3)</f>
        <v>0</v>
      </c>
      <c r="K16" s="21">
        <f>SUMIFS('2016 DATA'!$H:$H,'2016 DATA'!$C:$C,'2016 SCORES'!$C16,'2016 DATA'!$I:$I,'2016 SCORES'!K$3)</f>
        <v>0</v>
      </c>
      <c r="L16" s="21">
        <f>SUMIFS('2016 DATA'!$H:$H,'2016 DATA'!$C:$C,'2016 SCORES'!$C16,'2016 DATA'!$I:$I,'2016 SCORES'!L$3)</f>
        <v>0</v>
      </c>
      <c r="M16" s="3"/>
      <c r="N16" s="3"/>
      <c r="O16" s="5"/>
      <c r="P16" s="5"/>
      <c r="Q16" s="5"/>
      <c r="R16" s="5"/>
      <c r="S16" s="5"/>
      <c r="T16" s="5"/>
      <c r="U16" s="5">
        <v>161</v>
      </c>
      <c r="V16" s="5" t="s">
        <v>114</v>
      </c>
      <c r="W16" s="5"/>
      <c r="X16" s="5"/>
      <c r="Y16" s="5"/>
      <c r="Z16" s="5"/>
      <c r="AA16" s="5"/>
      <c r="AB16" s="5"/>
      <c r="AC16" s="5"/>
      <c r="AD16" s="5"/>
      <c r="AE16" s="5">
        <v>135</v>
      </c>
      <c r="AF16" s="5" t="s">
        <v>114</v>
      </c>
      <c r="AG16" s="5">
        <v>135</v>
      </c>
      <c r="AH16" s="5" t="s">
        <v>114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>
        <v>137</v>
      </c>
      <c r="BD16" s="5" t="s">
        <v>114</v>
      </c>
      <c r="BE16" s="5"/>
      <c r="BF16" s="5"/>
      <c r="BG16" s="5"/>
      <c r="BH16" s="5"/>
      <c r="BI16" s="5"/>
      <c r="BJ16" s="5"/>
      <c r="BK16" s="5">
        <v>99</v>
      </c>
      <c r="BL16" s="5" t="s">
        <v>114</v>
      </c>
      <c r="BM16" s="5"/>
      <c r="BN16" s="5"/>
      <c r="BO16" s="5"/>
      <c r="BP16" s="5"/>
      <c r="BQ16" s="5"/>
      <c r="BR16" s="5"/>
    </row>
    <row r="17" spans="1:70" x14ac:dyDescent="0.2">
      <c r="A17" s="8" t="s">
        <v>139</v>
      </c>
      <c r="B17" s="8" t="s">
        <v>49</v>
      </c>
      <c r="C17" s="8" t="str">
        <f t="shared" si="0"/>
        <v>CONNOR Daniel</v>
      </c>
      <c r="D17" s="8" t="s">
        <v>187</v>
      </c>
      <c r="E17" s="8" t="s">
        <v>114</v>
      </c>
      <c r="F17" s="9" t="s">
        <v>103</v>
      </c>
      <c r="G17" s="19" t="b">
        <f t="shared" si="1"/>
        <v>1</v>
      </c>
      <c r="H17" s="21">
        <f t="shared" si="2"/>
        <v>28</v>
      </c>
      <c r="I17" s="21">
        <f>SUMIFS('2016 DATA'!$H:$H,'2016 DATA'!$C:$C,'2016 SCORES'!$C17,'2016 DATA'!$I:$I,'2016 SCORES'!I$3)</f>
        <v>28</v>
      </c>
      <c r="J17" s="21">
        <f>SUMIFS('2016 DATA'!$H:$H,'2016 DATA'!$C:$C,'2016 SCORES'!$C17,'2016 DATA'!$I:$I,'2016 SCORES'!J$3)</f>
        <v>0</v>
      </c>
      <c r="K17" s="21">
        <f>SUMIFS('2016 DATA'!$H:$H,'2016 DATA'!$C:$C,'2016 SCORES'!$C17,'2016 DATA'!$I:$I,'2016 SCORES'!K$3)</f>
        <v>0</v>
      </c>
      <c r="L17" s="21">
        <f>SUMIFS('2016 DATA'!$H:$H,'2016 DATA'!$C:$C,'2016 SCORES'!$C17,'2016 DATA'!$I:$I,'2016 SCORES'!L$3)</f>
        <v>0</v>
      </c>
      <c r="M17" s="3"/>
      <c r="N17" s="3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>
        <v>28</v>
      </c>
      <c r="BD17" s="5" t="s">
        <v>114</v>
      </c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1:70" x14ac:dyDescent="0.2">
      <c r="A18" s="8" t="s">
        <v>139</v>
      </c>
      <c r="B18" s="8" t="s">
        <v>46</v>
      </c>
      <c r="C18" s="8" t="str">
        <f t="shared" si="0"/>
        <v>CONNOR Dylan</v>
      </c>
      <c r="D18" s="8" t="s">
        <v>2</v>
      </c>
      <c r="E18" s="8" t="s">
        <v>114</v>
      </c>
      <c r="F18" s="9" t="s">
        <v>103</v>
      </c>
      <c r="G18" s="19" t="b">
        <f t="shared" si="1"/>
        <v>1</v>
      </c>
      <c r="H18" s="21">
        <f t="shared" si="2"/>
        <v>1621</v>
      </c>
      <c r="I18" s="21">
        <f>SUMIFS('2016 DATA'!$H:$H,'2016 DATA'!$C:$C,'2016 SCORES'!$C18,'2016 DATA'!$I:$I,'2016 SCORES'!I$3)</f>
        <v>1621</v>
      </c>
      <c r="J18" s="21">
        <f>SUMIFS('2016 DATA'!$H:$H,'2016 DATA'!$C:$C,'2016 SCORES'!$C18,'2016 DATA'!$I:$I,'2016 SCORES'!J$3)</f>
        <v>0</v>
      </c>
      <c r="K18" s="21">
        <f>SUMIFS('2016 DATA'!$H:$H,'2016 DATA'!$C:$C,'2016 SCORES'!$C18,'2016 DATA'!$I:$I,'2016 SCORES'!K$3)</f>
        <v>0</v>
      </c>
      <c r="L18" s="21">
        <f>SUMIFS('2016 DATA'!$H:$H,'2016 DATA'!$C:$C,'2016 SCORES'!$C18,'2016 DATA'!$I:$I,'2016 SCORES'!L$3)</f>
        <v>0</v>
      </c>
      <c r="M18" s="3"/>
      <c r="N18" s="3"/>
      <c r="O18" s="5"/>
      <c r="P18" s="5"/>
      <c r="Q18" s="5">
        <v>107</v>
      </c>
      <c r="R18" s="5" t="s">
        <v>114</v>
      </c>
      <c r="S18" s="5"/>
      <c r="T18" s="5"/>
      <c r="U18" s="5">
        <v>165</v>
      </c>
      <c r="V18" s="5" t="s">
        <v>114</v>
      </c>
      <c r="W18" s="5"/>
      <c r="X18" s="5"/>
      <c r="Y18" s="5"/>
      <c r="Z18" s="5"/>
      <c r="AA18" s="5"/>
      <c r="AB18" s="5"/>
      <c r="AC18" s="5"/>
      <c r="AD18" s="5"/>
      <c r="AE18" s="5">
        <v>151</v>
      </c>
      <c r="AF18" s="5" t="s">
        <v>114</v>
      </c>
      <c r="AG18" s="5">
        <v>148</v>
      </c>
      <c r="AH18" s="5" t="s">
        <v>114</v>
      </c>
      <c r="AI18" s="5"/>
      <c r="AJ18" s="5"/>
      <c r="AK18" s="5"/>
      <c r="AL18" s="5"/>
      <c r="AM18" s="5">
        <v>164</v>
      </c>
      <c r="AN18" s="5" t="s">
        <v>114</v>
      </c>
      <c r="AO18" s="5"/>
      <c r="AP18" s="5"/>
      <c r="AQ18" s="5"/>
      <c r="AR18" s="5"/>
      <c r="AS18" s="5"/>
      <c r="AT18" s="5"/>
      <c r="AU18" s="5">
        <v>183</v>
      </c>
      <c r="AV18" s="5" t="s">
        <v>114</v>
      </c>
      <c r="AW18" s="5"/>
      <c r="AX18" s="5"/>
      <c r="AY18" s="5"/>
      <c r="AZ18" s="5"/>
      <c r="BA18" s="5"/>
      <c r="BB18" s="5"/>
      <c r="BC18" s="5">
        <v>190</v>
      </c>
      <c r="BD18" s="5" t="s">
        <v>114</v>
      </c>
      <c r="BE18" s="5"/>
      <c r="BF18" s="5"/>
      <c r="BG18" s="5">
        <v>183</v>
      </c>
      <c r="BH18" s="5" t="s">
        <v>114</v>
      </c>
      <c r="BI18" s="5"/>
      <c r="BJ18" s="5"/>
      <c r="BK18" s="5">
        <v>170</v>
      </c>
      <c r="BL18" s="5" t="s">
        <v>114</v>
      </c>
      <c r="BM18" s="5"/>
      <c r="BN18" s="5"/>
      <c r="BO18" s="5"/>
      <c r="BP18" s="5"/>
      <c r="BQ18" s="5">
        <v>160</v>
      </c>
      <c r="BR18" s="5" t="s">
        <v>114</v>
      </c>
    </row>
    <row r="19" spans="1:70" x14ac:dyDescent="0.2">
      <c r="A19" s="8" t="s">
        <v>139</v>
      </c>
      <c r="B19" s="8" t="s">
        <v>48</v>
      </c>
      <c r="C19" s="8" t="str">
        <f t="shared" si="0"/>
        <v>CONNOR Matthew</v>
      </c>
      <c r="D19" s="8" t="s">
        <v>187</v>
      </c>
      <c r="E19" s="8" t="s">
        <v>114</v>
      </c>
      <c r="F19" s="9" t="s">
        <v>103</v>
      </c>
      <c r="G19" s="19" t="b">
        <f t="shared" si="1"/>
        <v>1</v>
      </c>
      <c r="H19" s="21">
        <f t="shared" si="2"/>
        <v>0</v>
      </c>
      <c r="I19" s="21">
        <f>SUMIFS('2016 DATA'!$H:$H,'2016 DATA'!$C:$C,'2016 SCORES'!$C19,'2016 DATA'!$I:$I,'2016 SCORES'!I$3)</f>
        <v>0</v>
      </c>
      <c r="J19" s="21">
        <f>SUMIFS('2016 DATA'!$H:$H,'2016 DATA'!$C:$C,'2016 SCORES'!$C19,'2016 DATA'!$I:$I,'2016 SCORES'!J$3)</f>
        <v>0</v>
      </c>
      <c r="K19" s="21">
        <f>SUMIFS('2016 DATA'!$H:$H,'2016 DATA'!$C:$C,'2016 SCORES'!$C19,'2016 DATA'!$I:$I,'2016 SCORES'!K$3)</f>
        <v>0</v>
      </c>
      <c r="L19" s="21">
        <f>SUMIFS('2016 DATA'!$H:$H,'2016 DATA'!$C:$C,'2016 SCORES'!$C19,'2016 DATA'!$I:$I,'2016 SCORES'!L$3)</f>
        <v>0</v>
      </c>
      <c r="M19" s="3"/>
      <c r="N19" s="3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</row>
    <row r="20" spans="1:70" x14ac:dyDescent="0.2">
      <c r="A20" s="8" t="s">
        <v>139</v>
      </c>
      <c r="B20" s="8" t="s">
        <v>20</v>
      </c>
      <c r="C20" s="8" t="str">
        <f t="shared" si="0"/>
        <v>CONNOR Fitta</v>
      </c>
      <c r="D20" s="8" t="s">
        <v>1</v>
      </c>
      <c r="E20" s="8" t="s">
        <v>114</v>
      </c>
      <c r="F20" s="9" t="s">
        <v>103</v>
      </c>
      <c r="G20" s="19" t="b">
        <f t="shared" si="1"/>
        <v>1</v>
      </c>
      <c r="H20" s="21">
        <f t="shared" si="2"/>
        <v>4234</v>
      </c>
      <c r="I20" s="21">
        <f>SUMIFS('2016 DATA'!$H:$H,'2016 DATA'!$C:$C,'2016 SCORES'!$C20,'2016 DATA'!$I:$I,'2016 SCORES'!I$3)</f>
        <v>4234</v>
      </c>
      <c r="J20" s="21">
        <f>SUMIFS('2016 DATA'!$H:$H,'2016 DATA'!$C:$C,'2016 SCORES'!$C20,'2016 DATA'!$I:$I,'2016 SCORES'!J$3)</f>
        <v>0</v>
      </c>
      <c r="K20" s="21">
        <f>SUMIFS('2016 DATA'!$H:$H,'2016 DATA'!$C:$C,'2016 SCORES'!$C20,'2016 DATA'!$I:$I,'2016 SCORES'!K$3)</f>
        <v>0</v>
      </c>
      <c r="L20" s="21">
        <f>SUMIFS('2016 DATA'!$H:$H,'2016 DATA'!$C:$C,'2016 SCORES'!$C20,'2016 DATA'!$I:$I,'2016 SCORES'!L$3)</f>
        <v>0</v>
      </c>
      <c r="M20" s="3">
        <v>196</v>
      </c>
      <c r="N20" s="3" t="s">
        <v>114</v>
      </c>
      <c r="O20" s="5">
        <v>182</v>
      </c>
      <c r="P20" s="5" t="s">
        <v>114</v>
      </c>
      <c r="Q20" s="5">
        <v>194</v>
      </c>
      <c r="R20" s="5" t="s">
        <v>114</v>
      </c>
      <c r="S20" s="5"/>
      <c r="T20" s="5"/>
      <c r="U20" s="5">
        <v>196</v>
      </c>
      <c r="V20" s="5" t="s">
        <v>114</v>
      </c>
      <c r="W20" s="5">
        <v>192</v>
      </c>
      <c r="X20" s="5" t="s">
        <v>114</v>
      </c>
      <c r="Y20" s="5">
        <v>200</v>
      </c>
      <c r="Z20" s="5" t="s">
        <v>114</v>
      </c>
      <c r="AA20" s="5">
        <v>196</v>
      </c>
      <c r="AB20" s="5" t="s">
        <v>114</v>
      </c>
      <c r="AC20" s="5"/>
      <c r="AD20" s="5"/>
      <c r="AE20" s="5">
        <v>194</v>
      </c>
      <c r="AF20" s="5" t="s">
        <v>114</v>
      </c>
      <c r="AG20" s="5">
        <v>194</v>
      </c>
      <c r="AH20" s="5" t="s">
        <v>114</v>
      </c>
      <c r="AI20" s="5"/>
      <c r="AJ20" s="5"/>
      <c r="AK20" s="5"/>
      <c r="AL20" s="5"/>
      <c r="AM20" s="5">
        <v>190</v>
      </c>
      <c r="AN20" s="5" t="s">
        <v>114</v>
      </c>
      <c r="AO20" s="5">
        <v>189</v>
      </c>
      <c r="AP20" s="5" t="s">
        <v>114</v>
      </c>
      <c r="AQ20" s="5"/>
      <c r="AR20" s="5"/>
      <c r="AS20" s="5"/>
      <c r="AT20" s="5"/>
      <c r="AU20" s="5">
        <v>180</v>
      </c>
      <c r="AV20" s="5" t="s">
        <v>114</v>
      </c>
      <c r="AW20" s="5">
        <v>188</v>
      </c>
      <c r="AX20" s="5" t="s">
        <v>114</v>
      </c>
      <c r="AY20" s="5"/>
      <c r="AZ20" s="5"/>
      <c r="BA20" s="5">
        <v>188</v>
      </c>
      <c r="BB20" s="5" t="s">
        <v>114</v>
      </c>
      <c r="BC20" s="5">
        <v>194</v>
      </c>
      <c r="BD20" s="5" t="s">
        <v>114</v>
      </c>
      <c r="BE20" s="5">
        <v>196</v>
      </c>
      <c r="BF20" s="5" t="s">
        <v>114</v>
      </c>
      <c r="BG20" s="5">
        <v>191</v>
      </c>
      <c r="BH20" s="5" t="s">
        <v>114</v>
      </c>
      <c r="BI20" s="5">
        <v>200</v>
      </c>
      <c r="BJ20" s="5" t="s">
        <v>114</v>
      </c>
      <c r="BK20" s="5">
        <v>198</v>
      </c>
      <c r="BL20" s="5" t="s">
        <v>114</v>
      </c>
      <c r="BM20" s="5">
        <v>188</v>
      </c>
      <c r="BN20" s="5" t="s">
        <v>114</v>
      </c>
      <c r="BO20" s="5">
        <v>192</v>
      </c>
      <c r="BP20" s="5" t="s">
        <v>114</v>
      </c>
      <c r="BQ20" s="5">
        <v>196</v>
      </c>
      <c r="BR20" s="5" t="s">
        <v>114</v>
      </c>
    </row>
    <row r="21" spans="1:70" x14ac:dyDescent="0.2">
      <c r="A21" s="8" t="s">
        <v>205</v>
      </c>
      <c r="B21" s="8" t="s">
        <v>62</v>
      </c>
      <c r="C21" s="8" t="str">
        <f t="shared" si="0"/>
        <v>COOK Thomas</v>
      </c>
      <c r="D21" s="10" t="s">
        <v>1</v>
      </c>
      <c r="E21" s="8" t="s">
        <v>114</v>
      </c>
      <c r="F21" s="9" t="s">
        <v>103</v>
      </c>
      <c r="G21" s="19" t="b">
        <f t="shared" si="1"/>
        <v>1</v>
      </c>
      <c r="H21" s="21">
        <f t="shared" si="2"/>
        <v>272</v>
      </c>
      <c r="I21" s="21">
        <f>SUMIFS('2016 DATA'!$H:$H,'2016 DATA'!$C:$C,'2016 SCORES'!$C21,'2016 DATA'!$I:$I,'2016 SCORES'!I$3)</f>
        <v>272</v>
      </c>
      <c r="J21" s="21">
        <f>SUMIFS('2016 DATA'!$H:$H,'2016 DATA'!$C:$C,'2016 SCORES'!$C21,'2016 DATA'!$I:$I,'2016 SCORES'!J$3)</f>
        <v>0</v>
      </c>
      <c r="K21" s="21">
        <f>SUMIFS('2016 DATA'!$H:$H,'2016 DATA'!$C:$C,'2016 SCORES'!$C21,'2016 DATA'!$I:$I,'2016 SCORES'!K$3)</f>
        <v>0</v>
      </c>
      <c r="L21" s="21">
        <f>SUMIFS('2016 DATA'!$H:$H,'2016 DATA'!$C:$C,'2016 SCORES'!$C21,'2016 DATA'!$I:$I,'2016 SCORES'!L$3)</f>
        <v>0</v>
      </c>
      <c r="M21" s="3"/>
      <c r="N21" s="3"/>
      <c r="O21" s="5"/>
      <c r="P21" s="5"/>
      <c r="Q21" s="5">
        <v>129</v>
      </c>
      <c r="R21" s="5" t="s">
        <v>114</v>
      </c>
      <c r="S21" s="5"/>
      <c r="T21" s="5"/>
      <c r="U21" s="5"/>
      <c r="V21" s="5"/>
      <c r="W21" s="5">
        <v>143</v>
      </c>
      <c r="X21" s="5" t="s">
        <v>114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</row>
    <row r="22" spans="1:70" x14ac:dyDescent="0.2">
      <c r="A22" s="8" t="s">
        <v>152</v>
      </c>
      <c r="B22" s="8" t="s">
        <v>68</v>
      </c>
      <c r="C22" s="8" t="str">
        <f t="shared" si="0"/>
        <v>COOLING Damon</v>
      </c>
      <c r="D22" s="8" t="s">
        <v>4</v>
      </c>
      <c r="E22" s="8" t="s">
        <v>114</v>
      </c>
      <c r="F22" s="9" t="s">
        <v>103</v>
      </c>
      <c r="G22" s="19" t="b">
        <f t="shared" si="1"/>
        <v>1</v>
      </c>
      <c r="H22" s="21">
        <f t="shared" si="2"/>
        <v>110</v>
      </c>
      <c r="I22" s="21">
        <f>SUMIFS('2016 DATA'!$H:$H,'2016 DATA'!$C:$C,'2016 SCORES'!$C22,'2016 DATA'!$I:$I,'2016 SCORES'!I$3)</f>
        <v>110</v>
      </c>
      <c r="J22" s="21">
        <f>SUMIFS('2016 DATA'!$H:$H,'2016 DATA'!$C:$C,'2016 SCORES'!$C22,'2016 DATA'!$I:$I,'2016 SCORES'!J$3)</f>
        <v>0</v>
      </c>
      <c r="K22" s="21">
        <f>SUMIFS('2016 DATA'!$H:$H,'2016 DATA'!$C:$C,'2016 SCORES'!$C22,'2016 DATA'!$I:$I,'2016 SCORES'!K$3)</f>
        <v>0</v>
      </c>
      <c r="L22" s="21">
        <f>SUMIFS('2016 DATA'!$H:$H,'2016 DATA'!$C:$C,'2016 SCORES'!$C22,'2016 DATA'!$I:$I,'2016 SCORES'!L$3)</f>
        <v>0</v>
      </c>
      <c r="M22" s="3"/>
      <c r="N22" s="3"/>
      <c r="O22" s="5"/>
      <c r="P22" s="5"/>
      <c r="Q22" s="5"/>
      <c r="R22" s="5"/>
      <c r="S22" s="5"/>
      <c r="T22" s="5"/>
      <c r="U22" s="5"/>
      <c r="V22" s="5"/>
      <c r="W22" s="5">
        <v>110</v>
      </c>
      <c r="X22" s="5" t="s">
        <v>114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</row>
    <row r="23" spans="1:70" x14ac:dyDescent="0.2">
      <c r="A23" s="8" t="s">
        <v>172</v>
      </c>
      <c r="B23" s="8" t="s">
        <v>38</v>
      </c>
      <c r="C23" s="8" t="str">
        <f t="shared" si="0"/>
        <v>CORDINA Patrick</v>
      </c>
      <c r="D23" s="8" t="s">
        <v>2</v>
      </c>
      <c r="E23" s="10" t="s">
        <v>197</v>
      </c>
      <c r="F23" s="9" t="s">
        <v>103</v>
      </c>
      <c r="G23" s="19" t="b">
        <f t="shared" si="1"/>
        <v>1</v>
      </c>
      <c r="H23" s="21">
        <f t="shared" si="2"/>
        <v>297</v>
      </c>
      <c r="I23" s="21">
        <f>SUMIFS('2016 DATA'!$H:$H,'2016 DATA'!$C:$C,'2016 SCORES'!$C23,'2016 DATA'!$I:$I,'2016 SCORES'!I$3)</f>
        <v>0</v>
      </c>
      <c r="J23" s="21">
        <f>SUMIFS('2016 DATA'!$H:$H,'2016 DATA'!$C:$C,'2016 SCORES'!$C23,'2016 DATA'!$I:$I,'2016 SCORES'!J$3)</f>
        <v>297</v>
      </c>
      <c r="K23" s="21">
        <f>SUMIFS('2016 DATA'!$H:$H,'2016 DATA'!$C:$C,'2016 SCORES'!$C23,'2016 DATA'!$I:$I,'2016 SCORES'!K$3)</f>
        <v>0</v>
      </c>
      <c r="L23" s="21">
        <f>SUMIFS('2016 DATA'!$H:$H,'2016 DATA'!$C:$C,'2016 SCORES'!$C23,'2016 DATA'!$I:$I,'2016 SCORES'!L$3)</f>
        <v>0</v>
      </c>
      <c r="M23" s="3"/>
      <c r="N23" s="3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>
        <v>71</v>
      </c>
      <c r="AL23" s="5" t="s">
        <v>197</v>
      </c>
      <c r="AM23" s="5"/>
      <c r="AN23" s="5"/>
      <c r="AO23" s="5">
        <v>106</v>
      </c>
      <c r="AP23" s="5" t="s">
        <v>197</v>
      </c>
      <c r="AQ23" s="5">
        <v>67</v>
      </c>
      <c r="AR23" s="5" t="s">
        <v>0</v>
      </c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>
        <v>53</v>
      </c>
      <c r="BD23" s="5" t="s">
        <v>0</v>
      </c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</row>
    <row r="24" spans="1:70" x14ac:dyDescent="0.2">
      <c r="A24" s="8" t="s">
        <v>204</v>
      </c>
      <c r="B24" s="8" t="s">
        <v>189</v>
      </c>
      <c r="C24" s="8" t="str">
        <f t="shared" si="0"/>
        <v>CORMICK Jessica</v>
      </c>
      <c r="D24" s="10" t="s">
        <v>1</v>
      </c>
      <c r="E24" s="8" t="s">
        <v>0</v>
      </c>
      <c r="F24" s="9" t="s">
        <v>10</v>
      </c>
      <c r="G24" s="19" t="b">
        <f t="shared" si="1"/>
        <v>1</v>
      </c>
      <c r="H24" s="21">
        <f t="shared" si="2"/>
        <v>265</v>
      </c>
      <c r="I24" s="21">
        <f>SUMIFS('2016 DATA'!$H:$H,'2016 DATA'!$C:$C,'2016 SCORES'!$C24,'2016 DATA'!$I:$I,'2016 SCORES'!I$3)</f>
        <v>166</v>
      </c>
      <c r="J24" s="21">
        <f>SUMIFS('2016 DATA'!$H:$H,'2016 DATA'!$C:$C,'2016 SCORES'!$C24,'2016 DATA'!$I:$I,'2016 SCORES'!J$3)</f>
        <v>99</v>
      </c>
      <c r="K24" s="21">
        <f>SUMIFS('2016 DATA'!$H:$H,'2016 DATA'!$C:$C,'2016 SCORES'!$C24,'2016 DATA'!$I:$I,'2016 SCORES'!K$3)</f>
        <v>0</v>
      </c>
      <c r="L24" s="21">
        <f>SUMIFS('2016 DATA'!$H:$H,'2016 DATA'!$C:$C,'2016 SCORES'!$C24,'2016 DATA'!$I:$I,'2016 SCORES'!L$3)</f>
        <v>0</v>
      </c>
      <c r="M24" s="3"/>
      <c r="N24" s="3"/>
      <c r="O24" s="5"/>
      <c r="P24" s="5"/>
      <c r="Q24" s="5"/>
      <c r="R24" s="5"/>
      <c r="S24" s="5"/>
      <c r="T24" s="5"/>
      <c r="U24" s="5"/>
      <c r="V24" s="5"/>
      <c r="W24" s="5">
        <v>72</v>
      </c>
      <c r="X24" s="5" t="s">
        <v>114</v>
      </c>
      <c r="Y24" s="5">
        <v>94</v>
      </c>
      <c r="Z24" s="5" t="s">
        <v>114</v>
      </c>
      <c r="AA24" s="5"/>
      <c r="AB24" s="5"/>
      <c r="AC24" s="5">
        <v>13</v>
      </c>
      <c r="AD24" s="5" t="s">
        <v>0</v>
      </c>
      <c r="AE24" s="5"/>
      <c r="AF24" s="5"/>
      <c r="AG24" s="5"/>
      <c r="AH24" s="5"/>
      <c r="AI24" s="5"/>
      <c r="AJ24" s="5"/>
      <c r="AK24" s="5">
        <v>18</v>
      </c>
      <c r="AL24" s="5" t="s">
        <v>0</v>
      </c>
      <c r="AM24" s="5"/>
      <c r="AN24" s="5"/>
      <c r="AO24" s="5"/>
      <c r="AP24" s="5"/>
      <c r="AQ24" s="5">
        <v>38</v>
      </c>
      <c r="AR24" s="5" t="s">
        <v>0</v>
      </c>
      <c r="AS24" s="5"/>
      <c r="AT24" s="5"/>
      <c r="AU24" s="5"/>
      <c r="AV24" s="5"/>
      <c r="AW24" s="5"/>
      <c r="AX24" s="5"/>
      <c r="AY24" s="5"/>
      <c r="AZ24" s="5"/>
      <c r="BA24" s="5">
        <v>30</v>
      </c>
      <c r="BB24" s="5" t="s">
        <v>0</v>
      </c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</row>
    <row r="25" spans="1:70" x14ac:dyDescent="0.2">
      <c r="A25" s="8" t="s">
        <v>203</v>
      </c>
      <c r="B25" s="8" t="s">
        <v>99</v>
      </c>
      <c r="C25" s="8" t="str">
        <f t="shared" si="0"/>
        <v>CORPUS Rhys</v>
      </c>
      <c r="D25" s="10" t="s">
        <v>1</v>
      </c>
      <c r="E25" s="8" t="s">
        <v>114</v>
      </c>
      <c r="F25" s="9" t="s">
        <v>103</v>
      </c>
      <c r="G25" s="19" t="b">
        <f t="shared" si="1"/>
        <v>1</v>
      </c>
      <c r="H25" s="21">
        <f t="shared" si="2"/>
        <v>41</v>
      </c>
      <c r="I25" s="21">
        <f>SUMIFS('2016 DATA'!$H:$H,'2016 DATA'!$C:$C,'2016 SCORES'!$C25,'2016 DATA'!$I:$I,'2016 SCORES'!I$3)</f>
        <v>41</v>
      </c>
      <c r="J25" s="21">
        <f>SUMIFS('2016 DATA'!$H:$H,'2016 DATA'!$C:$C,'2016 SCORES'!$C25,'2016 DATA'!$I:$I,'2016 SCORES'!J$3)</f>
        <v>0</v>
      </c>
      <c r="K25" s="21">
        <f>SUMIFS('2016 DATA'!$H:$H,'2016 DATA'!$C:$C,'2016 SCORES'!$C25,'2016 DATA'!$I:$I,'2016 SCORES'!K$3)</f>
        <v>0</v>
      </c>
      <c r="L25" s="21">
        <f>SUMIFS('2016 DATA'!$H:$H,'2016 DATA'!$C:$C,'2016 SCORES'!$C25,'2016 DATA'!$I:$I,'2016 SCORES'!L$3)</f>
        <v>0</v>
      </c>
      <c r="M25" s="3"/>
      <c r="N25" s="3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>
        <v>41</v>
      </c>
      <c r="AJ25" s="5" t="s">
        <v>188</v>
      </c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70" x14ac:dyDescent="0.2">
      <c r="A26" s="8" t="s">
        <v>167</v>
      </c>
      <c r="B26" s="8" t="s">
        <v>168</v>
      </c>
      <c r="C26" s="8" t="s">
        <v>184</v>
      </c>
      <c r="D26" s="8" t="s">
        <v>4</v>
      </c>
      <c r="E26" s="8" t="s">
        <v>0</v>
      </c>
      <c r="F26" s="9" t="s">
        <v>10</v>
      </c>
      <c r="G26" s="19" t="b">
        <f t="shared" si="1"/>
        <v>1</v>
      </c>
      <c r="H26" s="21">
        <f t="shared" si="2"/>
        <v>78</v>
      </c>
      <c r="I26" s="21">
        <f>SUMIFS('2016 DATA'!$H:$H,'2016 DATA'!$C:$C,'2016 SCORES'!$C26,'2016 DATA'!$I:$I,'2016 SCORES'!I$3)</f>
        <v>0</v>
      </c>
      <c r="J26" s="21">
        <f>SUMIFS('2016 DATA'!$H:$H,'2016 DATA'!$C:$C,'2016 SCORES'!$C26,'2016 DATA'!$I:$I,'2016 SCORES'!J$3)</f>
        <v>78</v>
      </c>
      <c r="K26" s="21">
        <f>SUMIFS('2016 DATA'!$H:$H,'2016 DATA'!$C:$C,'2016 SCORES'!$C26,'2016 DATA'!$I:$I,'2016 SCORES'!K$3)</f>
        <v>0</v>
      </c>
      <c r="L26" s="21">
        <f>SUMIFS('2016 DATA'!$H:$H,'2016 DATA'!$C:$C,'2016 SCORES'!$C26,'2016 DATA'!$I:$I,'2016 SCORES'!L$3)</f>
        <v>0</v>
      </c>
      <c r="M26" s="3"/>
      <c r="N26" s="3"/>
      <c r="O26" s="5"/>
      <c r="P26" s="5"/>
      <c r="Q26" s="5"/>
      <c r="R26" s="5"/>
      <c r="S26" s="5"/>
      <c r="T26" s="5"/>
      <c r="U26" s="5"/>
      <c r="V26" s="5"/>
      <c r="W26" s="5">
        <v>15</v>
      </c>
      <c r="X26" s="5" t="s">
        <v>0</v>
      </c>
      <c r="Y26" s="5"/>
      <c r="Z26" s="5"/>
      <c r="AA26" s="5"/>
      <c r="AB26" s="5"/>
      <c r="AC26" s="5"/>
      <c r="AD26" s="5"/>
      <c r="AE26" s="5">
        <v>63</v>
      </c>
      <c r="AF26" s="5" t="s">
        <v>0</v>
      </c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</row>
    <row r="27" spans="1:70" x14ac:dyDescent="0.2">
      <c r="A27" s="8" t="s">
        <v>167</v>
      </c>
      <c r="B27" s="8" t="s">
        <v>96</v>
      </c>
      <c r="C27" s="8" t="str">
        <f t="shared" si="0"/>
        <v>CRAIG Graham</v>
      </c>
      <c r="D27" s="8" t="s">
        <v>1</v>
      </c>
      <c r="E27" s="10" t="s">
        <v>194</v>
      </c>
      <c r="F27" s="9" t="s">
        <v>103</v>
      </c>
      <c r="G27" s="19" t="b">
        <f t="shared" si="1"/>
        <v>1</v>
      </c>
      <c r="H27" s="21">
        <f t="shared" si="2"/>
        <v>138</v>
      </c>
      <c r="I27" s="21">
        <f>SUMIFS('2016 DATA'!$H:$H,'2016 DATA'!$C:$C,'2016 SCORES'!$C27,'2016 DATA'!$I:$I,'2016 SCORES'!I$3)</f>
        <v>0</v>
      </c>
      <c r="J27" s="21">
        <f>SUMIFS('2016 DATA'!$H:$H,'2016 DATA'!$C:$C,'2016 SCORES'!$C27,'2016 DATA'!$I:$I,'2016 SCORES'!J$3)</f>
        <v>0</v>
      </c>
      <c r="K27" s="21">
        <f>SUMIFS('2016 DATA'!$H:$H,'2016 DATA'!$C:$C,'2016 SCORES'!$C27,'2016 DATA'!$I:$I,'2016 SCORES'!K$3)</f>
        <v>0</v>
      </c>
      <c r="L27" s="21">
        <f>SUMIFS('2016 DATA'!$H:$H,'2016 DATA'!$C:$C,'2016 SCORES'!$C27,'2016 DATA'!$I:$I,'2016 SCORES'!L$3)</f>
        <v>138</v>
      </c>
      <c r="M27" s="3"/>
      <c r="N27" s="3"/>
      <c r="O27" s="5"/>
      <c r="P27" s="5"/>
      <c r="Q27" s="5"/>
      <c r="R27" s="5"/>
      <c r="S27" s="5"/>
      <c r="T27" s="5"/>
      <c r="U27" s="5"/>
      <c r="V27" s="5"/>
      <c r="W27" s="5">
        <v>49</v>
      </c>
      <c r="X27" s="5" t="s">
        <v>194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>
        <v>89</v>
      </c>
      <c r="AP27" s="5" t="s">
        <v>194</v>
      </c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</row>
    <row r="28" spans="1:70" x14ac:dyDescent="0.2">
      <c r="A28" s="8" t="s">
        <v>178</v>
      </c>
      <c r="B28" s="8" t="s">
        <v>58</v>
      </c>
      <c r="C28" s="8" t="str">
        <f t="shared" si="0"/>
        <v>CUMMINS Tom</v>
      </c>
      <c r="D28" s="8" t="s">
        <v>1</v>
      </c>
      <c r="E28" s="10" t="s">
        <v>194</v>
      </c>
      <c r="F28" s="9" t="s">
        <v>103</v>
      </c>
      <c r="G28" s="19" t="b">
        <f t="shared" si="1"/>
        <v>1</v>
      </c>
      <c r="H28" s="21">
        <f t="shared" si="2"/>
        <v>145</v>
      </c>
      <c r="I28" s="21">
        <f>SUMIFS('2016 DATA'!$H:$H,'2016 DATA'!$C:$C,'2016 SCORES'!$C28,'2016 DATA'!$I:$I,'2016 SCORES'!I$3)</f>
        <v>0</v>
      </c>
      <c r="J28" s="21">
        <f>SUMIFS('2016 DATA'!$H:$H,'2016 DATA'!$C:$C,'2016 SCORES'!$C28,'2016 DATA'!$I:$I,'2016 SCORES'!J$3)</f>
        <v>0</v>
      </c>
      <c r="K28" s="21">
        <f>SUMIFS('2016 DATA'!$H:$H,'2016 DATA'!$C:$C,'2016 SCORES'!$C28,'2016 DATA'!$I:$I,'2016 SCORES'!K$3)</f>
        <v>0</v>
      </c>
      <c r="L28" s="21">
        <f>SUMIFS('2016 DATA'!$H:$H,'2016 DATA'!$C:$C,'2016 SCORES'!$C28,'2016 DATA'!$I:$I,'2016 SCORES'!L$3)</f>
        <v>145</v>
      </c>
      <c r="M28" s="3"/>
      <c r="N28" s="3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>
        <v>87</v>
      </c>
      <c r="AZ28" s="5" t="s">
        <v>194</v>
      </c>
      <c r="BA28" s="5"/>
      <c r="BB28" s="5"/>
      <c r="BC28" s="5"/>
      <c r="BD28" s="5"/>
      <c r="BE28" s="5"/>
      <c r="BF28" s="5"/>
      <c r="BG28" s="5"/>
      <c r="BH28" s="5"/>
      <c r="BI28" s="5">
        <v>58</v>
      </c>
      <c r="BJ28" s="5" t="s">
        <v>194</v>
      </c>
      <c r="BK28" s="5"/>
      <c r="BL28" s="5"/>
      <c r="BM28" s="5"/>
      <c r="BN28" s="5"/>
      <c r="BO28" s="5"/>
      <c r="BP28" s="5"/>
      <c r="BQ28" s="5"/>
      <c r="BR28" s="5"/>
    </row>
    <row r="29" spans="1:70" x14ac:dyDescent="0.2">
      <c r="A29" s="8" t="s">
        <v>155</v>
      </c>
      <c r="B29" s="8" t="s">
        <v>54</v>
      </c>
      <c r="C29" s="8" t="str">
        <f t="shared" si="0"/>
        <v>D'ALESSANDRO Phil</v>
      </c>
      <c r="D29" s="8" t="s">
        <v>1</v>
      </c>
      <c r="E29" s="8" t="s">
        <v>114</v>
      </c>
      <c r="F29" s="9" t="s">
        <v>103</v>
      </c>
      <c r="G29" s="19" t="b">
        <f t="shared" si="1"/>
        <v>1</v>
      </c>
      <c r="H29" s="21">
        <f t="shared" si="2"/>
        <v>400</v>
      </c>
      <c r="I29" s="21">
        <f>SUMIFS('2016 DATA'!$H:$H,'2016 DATA'!$C:$C,'2016 SCORES'!$C29,'2016 DATA'!$I:$I,'2016 SCORES'!I$3)</f>
        <v>400</v>
      </c>
      <c r="J29" s="21">
        <f>SUMIFS('2016 DATA'!$H:$H,'2016 DATA'!$C:$C,'2016 SCORES'!$C29,'2016 DATA'!$I:$I,'2016 SCORES'!J$3)</f>
        <v>0</v>
      </c>
      <c r="K29" s="21">
        <f>SUMIFS('2016 DATA'!$H:$H,'2016 DATA'!$C:$C,'2016 SCORES'!$C29,'2016 DATA'!$I:$I,'2016 SCORES'!K$3)</f>
        <v>0</v>
      </c>
      <c r="L29" s="21">
        <f>SUMIFS('2016 DATA'!$H:$H,'2016 DATA'!$C:$C,'2016 SCORES'!$C29,'2016 DATA'!$I:$I,'2016 SCORES'!L$3)</f>
        <v>0</v>
      </c>
      <c r="M29" s="3">
        <v>152</v>
      </c>
      <c r="N29" s="3" t="s">
        <v>114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v>129</v>
      </c>
      <c r="Z29" s="5" t="s">
        <v>114</v>
      </c>
      <c r="AA29" s="5"/>
      <c r="AB29" s="5"/>
      <c r="AC29" s="5"/>
      <c r="AD29" s="5"/>
      <c r="AE29" s="5"/>
      <c r="AF29" s="5"/>
      <c r="AG29" s="5">
        <v>119</v>
      </c>
      <c r="AH29" s="5" t="s">
        <v>114</v>
      </c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</row>
    <row r="30" spans="1:70" x14ac:dyDescent="0.2">
      <c r="A30" s="8" t="s">
        <v>161</v>
      </c>
      <c r="B30" s="8" t="s">
        <v>86</v>
      </c>
      <c r="C30" s="8" t="str">
        <f t="shared" si="0"/>
        <v>DAVIES Adam</v>
      </c>
      <c r="D30" s="8" t="s">
        <v>1</v>
      </c>
      <c r="E30" s="8" t="s">
        <v>0</v>
      </c>
      <c r="F30" s="9" t="s">
        <v>103</v>
      </c>
      <c r="G30" s="19" t="b">
        <f t="shared" si="1"/>
        <v>1</v>
      </c>
      <c r="H30" s="21">
        <f t="shared" si="2"/>
        <v>489</v>
      </c>
      <c r="I30" s="21">
        <f>SUMIFS('2016 DATA'!$H:$H,'2016 DATA'!$C:$C,'2016 SCORES'!$C30,'2016 DATA'!$I:$I,'2016 SCORES'!I$3)</f>
        <v>0</v>
      </c>
      <c r="J30" s="21">
        <f>SUMIFS('2016 DATA'!$H:$H,'2016 DATA'!$C:$C,'2016 SCORES'!$C30,'2016 DATA'!$I:$I,'2016 SCORES'!J$3)</f>
        <v>489</v>
      </c>
      <c r="K30" s="21">
        <f>SUMIFS('2016 DATA'!$H:$H,'2016 DATA'!$C:$C,'2016 SCORES'!$C30,'2016 DATA'!$I:$I,'2016 SCORES'!K$3)</f>
        <v>0</v>
      </c>
      <c r="L30" s="21">
        <f>SUMIFS('2016 DATA'!$H:$H,'2016 DATA'!$C:$C,'2016 SCORES'!$C30,'2016 DATA'!$I:$I,'2016 SCORES'!L$3)</f>
        <v>0</v>
      </c>
      <c r="M30" s="3"/>
      <c r="N30" s="3"/>
      <c r="O30" s="5"/>
      <c r="P30" s="5"/>
      <c r="Q30" s="5"/>
      <c r="R30" s="5"/>
      <c r="S30" s="5"/>
      <c r="T30" s="5"/>
      <c r="U30" s="5"/>
      <c r="V30" s="5"/>
      <c r="W30" s="5">
        <v>117</v>
      </c>
      <c r="X30" s="5" t="s">
        <v>0</v>
      </c>
      <c r="Y30" s="5"/>
      <c r="Z30" s="5"/>
      <c r="AA30" s="5"/>
      <c r="AB30" s="5"/>
      <c r="AC30" s="5"/>
      <c r="AD30" s="5"/>
      <c r="AE30" s="5">
        <v>56</v>
      </c>
      <c r="AF30" s="5" t="s">
        <v>0</v>
      </c>
      <c r="AG30" s="5">
        <v>36</v>
      </c>
      <c r="AH30" s="5" t="s">
        <v>0</v>
      </c>
      <c r="AI30" s="5"/>
      <c r="AJ30" s="5"/>
      <c r="AK30" s="5">
        <v>64</v>
      </c>
      <c r="AL30" s="5" t="s">
        <v>0</v>
      </c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>
        <v>58</v>
      </c>
      <c r="BB30" s="5" t="s">
        <v>0</v>
      </c>
      <c r="BC30" s="5"/>
      <c r="BD30" s="5"/>
      <c r="BE30" s="5">
        <v>68</v>
      </c>
      <c r="BF30" s="5" t="s">
        <v>0</v>
      </c>
      <c r="BG30" s="5"/>
      <c r="BH30" s="5"/>
      <c r="BI30" s="5"/>
      <c r="BJ30" s="5"/>
      <c r="BK30" s="5">
        <v>90</v>
      </c>
      <c r="BL30" s="5" t="s">
        <v>0</v>
      </c>
      <c r="BM30" s="5"/>
      <c r="BN30" s="5"/>
      <c r="BO30" s="5"/>
      <c r="BP30" s="5"/>
      <c r="BQ30" s="5"/>
      <c r="BR30" s="5"/>
    </row>
    <row r="31" spans="1:70" x14ac:dyDescent="0.2">
      <c r="A31" s="8" t="s">
        <v>161</v>
      </c>
      <c r="B31" s="8" t="s">
        <v>85</v>
      </c>
      <c r="C31" s="8" t="str">
        <f t="shared" si="0"/>
        <v>DAVIES Rhian</v>
      </c>
      <c r="D31" s="8" t="s">
        <v>1</v>
      </c>
      <c r="E31" s="8" t="s">
        <v>0</v>
      </c>
      <c r="F31" s="9" t="s">
        <v>103</v>
      </c>
      <c r="G31" s="19" t="b">
        <f t="shared" si="1"/>
        <v>1</v>
      </c>
      <c r="H31" s="21">
        <f t="shared" si="2"/>
        <v>1029</v>
      </c>
      <c r="I31" s="21">
        <f>SUMIFS('2016 DATA'!$H:$H,'2016 DATA'!$C:$C,'2016 SCORES'!$C31,'2016 DATA'!$I:$I,'2016 SCORES'!I$3)</f>
        <v>272</v>
      </c>
      <c r="J31" s="21">
        <f>SUMIFS('2016 DATA'!$H:$H,'2016 DATA'!$C:$C,'2016 SCORES'!$C31,'2016 DATA'!$I:$I,'2016 SCORES'!J$3)</f>
        <v>757</v>
      </c>
      <c r="K31" s="21">
        <f>SUMIFS('2016 DATA'!$H:$H,'2016 DATA'!$C:$C,'2016 SCORES'!$C31,'2016 DATA'!$I:$I,'2016 SCORES'!K$3)</f>
        <v>0</v>
      </c>
      <c r="L31" s="21">
        <f>SUMIFS('2016 DATA'!$H:$H,'2016 DATA'!$C:$C,'2016 SCORES'!$C31,'2016 DATA'!$I:$I,'2016 SCORES'!L$3)</f>
        <v>0</v>
      </c>
      <c r="M31" s="3"/>
      <c r="N31" s="3"/>
      <c r="O31" s="5"/>
      <c r="P31" s="5"/>
      <c r="Q31" s="5"/>
      <c r="R31" s="5"/>
      <c r="S31" s="5"/>
      <c r="T31" s="5"/>
      <c r="U31" s="5"/>
      <c r="V31" s="5"/>
      <c r="W31" s="5">
        <v>141</v>
      </c>
      <c r="X31" s="5" t="s">
        <v>114</v>
      </c>
      <c r="Y31" s="5"/>
      <c r="Z31" s="5"/>
      <c r="AA31" s="5">
        <v>131</v>
      </c>
      <c r="AB31" s="5" t="s">
        <v>114</v>
      </c>
      <c r="AC31" s="5">
        <v>111</v>
      </c>
      <c r="AD31" s="5" t="s">
        <v>0</v>
      </c>
      <c r="AE31" s="5">
        <v>103</v>
      </c>
      <c r="AF31" s="5" t="s">
        <v>0</v>
      </c>
      <c r="AG31" s="5">
        <v>92</v>
      </c>
      <c r="AH31" s="5" t="s">
        <v>0</v>
      </c>
      <c r="AI31" s="5">
        <v>116</v>
      </c>
      <c r="AJ31" s="5" t="s">
        <v>0</v>
      </c>
      <c r="AK31" s="5">
        <v>112</v>
      </c>
      <c r="AL31" s="5" t="s">
        <v>0</v>
      </c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>
        <v>104</v>
      </c>
      <c r="BF31" s="5" t="s">
        <v>0</v>
      </c>
      <c r="BG31" s="5"/>
      <c r="BH31" s="5"/>
      <c r="BI31" s="5"/>
      <c r="BJ31" s="5"/>
      <c r="BK31" s="5">
        <v>119</v>
      </c>
      <c r="BL31" s="5" t="s">
        <v>0</v>
      </c>
      <c r="BM31" s="5"/>
      <c r="BN31" s="5"/>
      <c r="BO31" s="5"/>
      <c r="BP31" s="5"/>
      <c r="BQ31" s="5"/>
      <c r="BR31" s="5"/>
    </row>
    <row r="32" spans="1:70" x14ac:dyDescent="0.2">
      <c r="A32" s="8" t="s">
        <v>179</v>
      </c>
      <c r="B32" s="8" t="s">
        <v>111</v>
      </c>
      <c r="C32" s="8" t="str">
        <f t="shared" si="0"/>
        <v>DAVISON Keiran</v>
      </c>
      <c r="D32" s="8" t="s">
        <v>1</v>
      </c>
      <c r="E32" s="8" t="s">
        <v>0</v>
      </c>
      <c r="F32" s="9" t="s">
        <v>103</v>
      </c>
      <c r="G32" s="19" t="b">
        <f t="shared" si="1"/>
        <v>1</v>
      </c>
      <c r="H32" s="21">
        <f t="shared" si="2"/>
        <v>135</v>
      </c>
      <c r="I32" s="21">
        <f>SUMIFS('2016 DATA'!$H:$H,'2016 DATA'!$C:$C,'2016 SCORES'!$C32,'2016 DATA'!$I:$I,'2016 SCORES'!I$3)</f>
        <v>0</v>
      </c>
      <c r="J32" s="21">
        <f>SUMIFS('2016 DATA'!$H:$H,'2016 DATA'!$C:$C,'2016 SCORES'!$C32,'2016 DATA'!$I:$I,'2016 SCORES'!J$3)</f>
        <v>135</v>
      </c>
      <c r="K32" s="21">
        <f>SUMIFS('2016 DATA'!$H:$H,'2016 DATA'!$C:$C,'2016 SCORES'!$C32,'2016 DATA'!$I:$I,'2016 SCORES'!K$3)</f>
        <v>0</v>
      </c>
      <c r="L32" s="21">
        <f>SUMIFS('2016 DATA'!$H:$H,'2016 DATA'!$C:$C,'2016 SCORES'!$C32,'2016 DATA'!$I:$I,'2016 SCORES'!L$3)</f>
        <v>0</v>
      </c>
      <c r="M32" s="3"/>
      <c r="N32" s="3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>
        <v>45</v>
      </c>
      <c r="BB32" s="5" t="s">
        <v>0</v>
      </c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>
        <v>90</v>
      </c>
      <c r="BN32" s="5" t="s">
        <v>0</v>
      </c>
      <c r="BO32" s="5"/>
      <c r="BP32" s="5"/>
      <c r="BQ32" s="5"/>
      <c r="BR32" s="5"/>
    </row>
    <row r="33" spans="1:70" x14ac:dyDescent="0.2">
      <c r="A33" s="8" t="s">
        <v>202</v>
      </c>
      <c r="B33" s="8" t="s">
        <v>104</v>
      </c>
      <c r="C33" s="8" t="str">
        <f t="shared" si="0"/>
        <v>DEDMAN Gordon</v>
      </c>
      <c r="D33" s="10" t="s">
        <v>1</v>
      </c>
      <c r="E33" s="8" t="s">
        <v>0</v>
      </c>
      <c r="F33" s="9" t="s">
        <v>103</v>
      </c>
      <c r="G33" s="19" t="b">
        <f t="shared" si="1"/>
        <v>1</v>
      </c>
      <c r="H33" s="21">
        <f t="shared" si="2"/>
        <v>101</v>
      </c>
      <c r="I33" s="21">
        <f>SUMIFS('2016 DATA'!$H:$H,'2016 DATA'!$C:$C,'2016 SCORES'!$C33,'2016 DATA'!$I:$I,'2016 SCORES'!I$3)</f>
        <v>0</v>
      </c>
      <c r="J33" s="21">
        <f>SUMIFS('2016 DATA'!$H:$H,'2016 DATA'!$C:$C,'2016 SCORES'!$C33,'2016 DATA'!$I:$I,'2016 SCORES'!J$3)</f>
        <v>101</v>
      </c>
      <c r="K33" s="21">
        <f>SUMIFS('2016 DATA'!$H:$H,'2016 DATA'!$C:$C,'2016 SCORES'!$C33,'2016 DATA'!$I:$I,'2016 SCORES'!K$3)</f>
        <v>0</v>
      </c>
      <c r="L33" s="21">
        <f>SUMIFS('2016 DATA'!$H:$H,'2016 DATA'!$C:$C,'2016 SCORES'!$C33,'2016 DATA'!$I:$I,'2016 SCORES'!L$3)</f>
        <v>0</v>
      </c>
      <c r="M33" s="3"/>
      <c r="N33" s="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>
        <v>53</v>
      </c>
      <c r="AR33" s="5" t="s">
        <v>0</v>
      </c>
      <c r="AS33" s="5">
        <v>48</v>
      </c>
      <c r="AT33" s="5" t="s">
        <v>0</v>
      </c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</row>
    <row r="34" spans="1:70" x14ac:dyDescent="0.2">
      <c r="A34" s="8" t="s">
        <v>201</v>
      </c>
      <c r="B34" s="8" t="s">
        <v>100</v>
      </c>
      <c r="C34" s="8" t="str">
        <f t="shared" si="0"/>
        <v>DEMPSTER Jackson</v>
      </c>
      <c r="D34" s="10" t="s">
        <v>2</v>
      </c>
      <c r="E34" s="8" t="s">
        <v>114</v>
      </c>
      <c r="F34" s="9" t="s">
        <v>103</v>
      </c>
      <c r="G34" s="19" t="b">
        <f t="shared" si="1"/>
        <v>1</v>
      </c>
      <c r="H34" s="21">
        <f t="shared" si="2"/>
        <v>498</v>
      </c>
      <c r="I34" s="21">
        <f>SUMIFS('2016 DATA'!$H:$H,'2016 DATA'!$C:$C,'2016 SCORES'!$C34,'2016 DATA'!$I:$I,'2016 SCORES'!I$3)</f>
        <v>498</v>
      </c>
      <c r="J34" s="21">
        <f>SUMIFS('2016 DATA'!$H:$H,'2016 DATA'!$C:$C,'2016 SCORES'!$C34,'2016 DATA'!$I:$I,'2016 SCORES'!J$3)</f>
        <v>0</v>
      </c>
      <c r="K34" s="21">
        <f>SUMIFS('2016 DATA'!$H:$H,'2016 DATA'!$C:$C,'2016 SCORES'!$C34,'2016 DATA'!$I:$I,'2016 SCORES'!K$3)</f>
        <v>0</v>
      </c>
      <c r="L34" s="21">
        <f>SUMIFS('2016 DATA'!$H:$H,'2016 DATA'!$C:$C,'2016 SCORES'!$C34,'2016 DATA'!$I:$I,'2016 SCORES'!L$3)</f>
        <v>0</v>
      </c>
      <c r="M34" s="3"/>
      <c r="N34" s="3"/>
      <c r="O34" s="5"/>
      <c r="P34" s="5"/>
      <c r="Q34" s="5"/>
      <c r="R34" s="5"/>
      <c r="S34" s="5"/>
      <c r="T34" s="5"/>
      <c r="U34" s="5">
        <v>120</v>
      </c>
      <c r="V34" s="5" t="s">
        <v>114</v>
      </c>
      <c r="W34" s="5"/>
      <c r="X34" s="5"/>
      <c r="Y34" s="5">
        <v>100</v>
      </c>
      <c r="Z34" s="5" t="s">
        <v>114</v>
      </c>
      <c r="AA34" s="5">
        <v>123</v>
      </c>
      <c r="AB34" s="5" t="s">
        <v>114</v>
      </c>
      <c r="AC34" s="5"/>
      <c r="AD34" s="5"/>
      <c r="AE34" s="5"/>
      <c r="AF34" s="5"/>
      <c r="AG34" s="5"/>
      <c r="AH34" s="5"/>
      <c r="AI34" s="5">
        <v>155</v>
      </c>
      <c r="AJ34" s="5" t="s">
        <v>114</v>
      </c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</row>
    <row r="35" spans="1:70" x14ac:dyDescent="0.2">
      <c r="A35" s="8" t="s">
        <v>200</v>
      </c>
      <c r="B35" s="8" t="s">
        <v>110</v>
      </c>
      <c r="C35" s="8" t="str">
        <f t="shared" si="0"/>
        <v>DIZAN Darryl</v>
      </c>
      <c r="D35" s="10" t="s">
        <v>1</v>
      </c>
      <c r="E35" s="8" t="s">
        <v>114</v>
      </c>
      <c r="F35" s="9" t="s">
        <v>103</v>
      </c>
      <c r="G35" s="19" t="b">
        <f t="shared" si="1"/>
        <v>1</v>
      </c>
      <c r="H35" s="21">
        <f t="shared" si="2"/>
        <v>100</v>
      </c>
      <c r="I35" s="21">
        <f>SUMIFS('2016 DATA'!$H:$H,'2016 DATA'!$C:$C,'2016 SCORES'!$C35,'2016 DATA'!$I:$I,'2016 SCORES'!I$3)</f>
        <v>100</v>
      </c>
      <c r="J35" s="21">
        <f>SUMIFS('2016 DATA'!$H:$H,'2016 DATA'!$C:$C,'2016 SCORES'!$C35,'2016 DATA'!$I:$I,'2016 SCORES'!J$3)</f>
        <v>0</v>
      </c>
      <c r="K35" s="21">
        <f>SUMIFS('2016 DATA'!$H:$H,'2016 DATA'!$C:$C,'2016 SCORES'!$C35,'2016 DATA'!$I:$I,'2016 SCORES'!K$3)</f>
        <v>0</v>
      </c>
      <c r="L35" s="21">
        <f>SUMIFS('2016 DATA'!$H:$H,'2016 DATA'!$C:$C,'2016 SCORES'!$C35,'2016 DATA'!$I:$I,'2016 SCORES'!L$3)</f>
        <v>0</v>
      </c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>
        <v>100</v>
      </c>
      <c r="AZ35" s="5" t="s">
        <v>114</v>
      </c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</row>
    <row r="36" spans="1:70" x14ac:dyDescent="0.2">
      <c r="A36" s="8" t="s">
        <v>199</v>
      </c>
      <c r="B36" s="8" t="s">
        <v>63</v>
      </c>
      <c r="C36" s="8" t="str">
        <f t="shared" si="0"/>
        <v>DONHARDT Ian</v>
      </c>
      <c r="D36" s="10"/>
      <c r="E36" s="10"/>
      <c r="F36" s="9" t="s">
        <v>103</v>
      </c>
      <c r="G36" s="19" t="b">
        <f t="shared" si="1"/>
        <v>1</v>
      </c>
      <c r="H36" s="21">
        <f t="shared" si="2"/>
        <v>25</v>
      </c>
      <c r="I36" s="21">
        <f>SUMIFS('2016 DATA'!$H:$H,'2016 DATA'!$C:$C,'2016 SCORES'!$C36,'2016 DATA'!$I:$I,'2016 SCORES'!I$3)</f>
        <v>0</v>
      </c>
      <c r="J36" s="21">
        <f>SUMIFS('2016 DATA'!$H:$H,'2016 DATA'!$C:$C,'2016 SCORES'!$C36,'2016 DATA'!$I:$I,'2016 SCORES'!J$3)</f>
        <v>25</v>
      </c>
      <c r="K36" s="21">
        <f>SUMIFS('2016 DATA'!$H:$H,'2016 DATA'!$C:$C,'2016 SCORES'!$C36,'2016 DATA'!$I:$I,'2016 SCORES'!K$3)</f>
        <v>0</v>
      </c>
      <c r="L36" s="21">
        <f>SUMIFS('2016 DATA'!$H:$H,'2016 DATA'!$C:$C,'2016 SCORES'!$C36,'2016 DATA'!$I:$I,'2016 SCORES'!L$3)</f>
        <v>0</v>
      </c>
      <c r="M36" s="3"/>
      <c r="N36" s="3"/>
      <c r="O36" s="5"/>
      <c r="P36" s="5"/>
      <c r="Q36" s="5">
        <v>25</v>
      </c>
      <c r="R36" s="5" t="s">
        <v>192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</row>
    <row r="37" spans="1:70" x14ac:dyDescent="0.2">
      <c r="A37" s="8" t="s">
        <v>199</v>
      </c>
      <c r="B37" s="8" t="s">
        <v>37</v>
      </c>
      <c r="C37" s="8" t="str">
        <f t="shared" si="0"/>
        <v>DONHARDT Jacob</v>
      </c>
      <c r="D37" s="10"/>
      <c r="E37" s="10"/>
      <c r="F37" s="9" t="s">
        <v>103</v>
      </c>
      <c r="G37" s="19" t="b">
        <f t="shared" si="1"/>
        <v>1</v>
      </c>
      <c r="H37" s="21">
        <f t="shared" si="2"/>
        <v>8</v>
      </c>
      <c r="I37" s="21">
        <f>SUMIFS('2016 DATA'!$H:$H,'2016 DATA'!$C:$C,'2016 SCORES'!$C37,'2016 DATA'!$I:$I,'2016 SCORES'!I$3)</f>
        <v>0</v>
      </c>
      <c r="J37" s="21">
        <f>SUMIFS('2016 DATA'!$H:$H,'2016 DATA'!$C:$C,'2016 SCORES'!$C37,'2016 DATA'!$I:$I,'2016 SCORES'!J$3)</f>
        <v>8</v>
      </c>
      <c r="K37" s="21">
        <f>SUMIFS('2016 DATA'!$H:$H,'2016 DATA'!$C:$C,'2016 SCORES'!$C37,'2016 DATA'!$I:$I,'2016 SCORES'!K$3)</f>
        <v>0</v>
      </c>
      <c r="L37" s="21">
        <f>SUMIFS('2016 DATA'!$H:$H,'2016 DATA'!$C:$C,'2016 SCORES'!$C37,'2016 DATA'!$I:$I,'2016 SCORES'!L$3)</f>
        <v>0</v>
      </c>
      <c r="M37" s="3"/>
      <c r="N37" s="3"/>
      <c r="O37" s="5"/>
      <c r="P37" s="5"/>
      <c r="Q37" s="5">
        <v>8</v>
      </c>
      <c r="R37" s="5" t="s">
        <v>192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</row>
    <row r="38" spans="1:70" x14ac:dyDescent="0.2">
      <c r="A38" s="8" t="s">
        <v>166</v>
      </c>
      <c r="B38" s="8" t="s">
        <v>22</v>
      </c>
      <c r="C38" s="8" t="str">
        <f t="shared" si="0"/>
        <v>DWYER Damian</v>
      </c>
      <c r="D38" s="8" t="s">
        <v>1</v>
      </c>
      <c r="E38" s="8" t="s">
        <v>114</v>
      </c>
      <c r="F38" s="9" t="s">
        <v>103</v>
      </c>
      <c r="G38" s="19" t="b">
        <f t="shared" si="1"/>
        <v>1</v>
      </c>
      <c r="H38" s="21">
        <f t="shared" si="2"/>
        <v>287</v>
      </c>
      <c r="I38" s="21">
        <f>SUMIFS('2016 DATA'!$H:$H,'2016 DATA'!$C:$C,'2016 SCORES'!$C38,'2016 DATA'!$I:$I,'2016 SCORES'!I$3)</f>
        <v>287</v>
      </c>
      <c r="J38" s="21">
        <f>SUMIFS('2016 DATA'!$H:$H,'2016 DATA'!$C:$C,'2016 SCORES'!$C38,'2016 DATA'!$I:$I,'2016 SCORES'!J$3)</f>
        <v>0</v>
      </c>
      <c r="K38" s="21">
        <f>SUMIFS('2016 DATA'!$H:$H,'2016 DATA'!$C:$C,'2016 SCORES'!$C38,'2016 DATA'!$I:$I,'2016 SCORES'!K$3)</f>
        <v>0</v>
      </c>
      <c r="L38" s="21">
        <f>SUMIFS('2016 DATA'!$H:$H,'2016 DATA'!$C:$C,'2016 SCORES'!$C38,'2016 DATA'!$I:$I,'2016 SCORES'!L$3)</f>
        <v>0</v>
      </c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>
        <v>136</v>
      </c>
      <c r="AB38" s="5" t="s">
        <v>114</v>
      </c>
      <c r="AC38" s="5"/>
      <c r="AD38" s="5"/>
      <c r="AE38" s="5"/>
      <c r="AF38" s="5"/>
      <c r="AG38" s="5">
        <v>151</v>
      </c>
      <c r="AH38" s="5" t="s">
        <v>114</v>
      </c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</row>
    <row r="39" spans="1:70" x14ac:dyDescent="0.2">
      <c r="A39" s="8" t="s">
        <v>127</v>
      </c>
      <c r="B39" s="8" t="s">
        <v>59</v>
      </c>
      <c r="C39" s="8" t="str">
        <f t="shared" si="0"/>
        <v>EDMONDS Lachlan</v>
      </c>
      <c r="D39" s="8" t="s">
        <v>4</v>
      </c>
      <c r="E39" s="10" t="s">
        <v>197</v>
      </c>
      <c r="F39" s="9" t="s">
        <v>103</v>
      </c>
      <c r="G39" s="19" t="b">
        <f t="shared" si="1"/>
        <v>1</v>
      </c>
      <c r="H39" s="21">
        <f t="shared" si="2"/>
        <v>321</v>
      </c>
      <c r="I39" s="21">
        <f>SUMIFS('2016 DATA'!$H:$H,'2016 DATA'!$C:$C,'2016 SCORES'!$C39,'2016 DATA'!$I:$I,'2016 SCORES'!I$3)</f>
        <v>117</v>
      </c>
      <c r="J39" s="21">
        <f>SUMIFS('2016 DATA'!$H:$H,'2016 DATA'!$C:$C,'2016 SCORES'!$C39,'2016 DATA'!$I:$I,'2016 SCORES'!J$3)</f>
        <v>153</v>
      </c>
      <c r="K39" s="21">
        <f>SUMIFS('2016 DATA'!$H:$H,'2016 DATA'!$C:$C,'2016 SCORES'!$C39,'2016 DATA'!$I:$I,'2016 SCORES'!K$3)</f>
        <v>51</v>
      </c>
      <c r="L39" s="21">
        <f>SUMIFS('2016 DATA'!$H:$H,'2016 DATA'!$C:$C,'2016 SCORES'!$C39,'2016 DATA'!$I:$I,'2016 SCORES'!L$3)</f>
        <v>0</v>
      </c>
      <c r="M39" s="3"/>
      <c r="N39" s="3"/>
      <c r="O39" s="5">
        <v>10</v>
      </c>
      <c r="P39" s="5" t="s">
        <v>115</v>
      </c>
      <c r="Q39" s="5">
        <v>41</v>
      </c>
      <c r="R39" s="5" t="s">
        <v>115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>
        <v>153</v>
      </c>
      <c r="BF39" s="5" t="s">
        <v>0</v>
      </c>
      <c r="BG39" s="5"/>
      <c r="BH39" s="5"/>
      <c r="BI39" s="5"/>
      <c r="BJ39" s="5"/>
      <c r="BK39" s="5">
        <v>117</v>
      </c>
      <c r="BL39" s="5" t="s">
        <v>114</v>
      </c>
      <c r="BM39" s="5"/>
      <c r="BN39" s="5"/>
      <c r="BO39" s="5"/>
      <c r="BP39" s="5"/>
      <c r="BQ39" s="5"/>
      <c r="BR39" s="5"/>
    </row>
    <row r="40" spans="1:70" x14ac:dyDescent="0.2">
      <c r="A40" s="8" t="s">
        <v>127</v>
      </c>
      <c r="B40" s="8" t="s">
        <v>119</v>
      </c>
      <c r="C40" s="8" t="str">
        <f t="shared" si="0"/>
        <v>EDMONDS Rowdy</v>
      </c>
      <c r="D40" s="8" t="s">
        <v>1</v>
      </c>
      <c r="E40" s="8" t="s">
        <v>114</v>
      </c>
      <c r="F40" s="9" t="s">
        <v>103</v>
      </c>
      <c r="G40" s="19" t="b">
        <f t="shared" si="1"/>
        <v>1</v>
      </c>
      <c r="H40" s="21">
        <f t="shared" si="2"/>
        <v>2382</v>
      </c>
      <c r="I40" s="21">
        <f>SUMIFS('2016 DATA'!$H:$H,'2016 DATA'!$C:$C,'2016 SCORES'!$C40,'2016 DATA'!$I:$I,'2016 SCORES'!I$3)</f>
        <v>2382</v>
      </c>
      <c r="J40" s="21">
        <f>SUMIFS('2016 DATA'!$H:$H,'2016 DATA'!$C:$C,'2016 SCORES'!$C40,'2016 DATA'!$I:$I,'2016 SCORES'!J$3)</f>
        <v>0</v>
      </c>
      <c r="K40" s="21">
        <f>SUMIFS('2016 DATA'!$H:$H,'2016 DATA'!$C:$C,'2016 SCORES'!$C40,'2016 DATA'!$I:$I,'2016 SCORES'!K$3)</f>
        <v>0</v>
      </c>
      <c r="L40" s="21">
        <f>SUMIFS('2016 DATA'!$H:$H,'2016 DATA'!$C:$C,'2016 SCORES'!$C40,'2016 DATA'!$I:$I,'2016 SCORES'!L$3)</f>
        <v>0</v>
      </c>
      <c r="M40" s="3"/>
      <c r="N40" s="3"/>
      <c r="O40" s="5">
        <v>144</v>
      </c>
      <c r="P40" s="5" t="s">
        <v>114</v>
      </c>
      <c r="Q40" s="5">
        <v>151</v>
      </c>
      <c r="R40" s="5" t="s">
        <v>114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>
        <v>163</v>
      </c>
      <c r="AF40" s="5" t="s">
        <v>114</v>
      </c>
      <c r="AG40" s="5"/>
      <c r="AH40" s="5"/>
      <c r="AI40" s="5">
        <v>179</v>
      </c>
      <c r="AJ40" s="5" t="s">
        <v>114</v>
      </c>
      <c r="AK40" s="5">
        <v>178</v>
      </c>
      <c r="AL40" s="5" t="s">
        <v>114</v>
      </c>
      <c r="AM40" s="5"/>
      <c r="AN40" s="5"/>
      <c r="AO40" s="5"/>
      <c r="AP40" s="5"/>
      <c r="AQ40" s="5">
        <v>147</v>
      </c>
      <c r="AR40" s="5" t="s">
        <v>114</v>
      </c>
      <c r="AS40" s="5">
        <v>161</v>
      </c>
      <c r="AT40" s="5" t="s">
        <v>114</v>
      </c>
      <c r="AU40" s="5"/>
      <c r="AV40" s="5"/>
      <c r="AW40" s="5">
        <v>162</v>
      </c>
      <c r="AX40" s="5" t="s">
        <v>114</v>
      </c>
      <c r="AY40" s="5"/>
      <c r="AZ40" s="5"/>
      <c r="BA40" s="5"/>
      <c r="BB40" s="5"/>
      <c r="BC40" s="5">
        <v>194</v>
      </c>
      <c r="BD40" s="5" t="s">
        <v>114</v>
      </c>
      <c r="BE40" s="5">
        <v>173</v>
      </c>
      <c r="BF40" s="5" t="s">
        <v>114</v>
      </c>
      <c r="BG40" s="5"/>
      <c r="BH40" s="5"/>
      <c r="BI40" s="5"/>
      <c r="BJ40" s="5"/>
      <c r="BK40" s="5">
        <v>165</v>
      </c>
      <c r="BL40" s="5" t="s">
        <v>114</v>
      </c>
      <c r="BM40" s="5">
        <v>196</v>
      </c>
      <c r="BN40" s="5" t="s">
        <v>114</v>
      </c>
      <c r="BO40" s="5">
        <v>181</v>
      </c>
      <c r="BP40" s="5" t="s">
        <v>114</v>
      </c>
      <c r="BQ40" s="5">
        <v>188</v>
      </c>
      <c r="BR40" s="5" t="s">
        <v>114</v>
      </c>
    </row>
    <row r="41" spans="1:70" x14ac:dyDescent="0.2">
      <c r="A41" s="8" t="s">
        <v>127</v>
      </c>
      <c r="B41" s="8" t="s">
        <v>58</v>
      </c>
      <c r="C41" s="8" t="str">
        <f t="shared" si="0"/>
        <v>EDMONDS Tom</v>
      </c>
      <c r="D41" s="8" t="s">
        <v>4</v>
      </c>
      <c r="E41" s="8" t="s">
        <v>114</v>
      </c>
      <c r="F41" s="9" t="s">
        <v>103</v>
      </c>
      <c r="G41" s="19" t="b">
        <f t="shared" si="1"/>
        <v>1</v>
      </c>
      <c r="H41" s="21">
        <f t="shared" si="2"/>
        <v>1196</v>
      </c>
      <c r="I41" s="21">
        <f>SUMIFS('2016 DATA'!$H:$H,'2016 DATA'!$C:$C,'2016 SCORES'!$C41,'2016 DATA'!$I:$I,'2016 SCORES'!I$3)</f>
        <v>1196</v>
      </c>
      <c r="J41" s="21">
        <f>SUMIFS('2016 DATA'!$H:$H,'2016 DATA'!$C:$C,'2016 SCORES'!$C41,'2016 DATA'!$I:$I,'2016 SCORES'!J$3)</f>
        <v>0</v>
      </c>
      <c r="K41" s="21">
        <f>SUMIFS('2016 DATA'!$H:$H,'2016 DATA'!$C:$C,'2016 SCORES'!$C41,'2016 DATA'!$I:$I,'2016 SCORES'!K$3)</f>
        <v>0</v>
      </c>
      <c r="L41" s="21">
        <f>SUMIFS('2016 DATA'!$H:$H,'2016 DATA'!$C:$C,'2016 SCORES'!$C41,'2016 DATA'!$I:$I,'2016 SCORES'!L$3)</f>
        <v>0</v>
      </c>
      <c r="M41" s="3"/>
      <c r="N41" s="3"/>
      <c r="O41" s="5">
        <v>137</v>
      </c>
      <c r="P41" s="5" t="s">
        <v>114</v>
      </c>
      <c r="Q41" s="5">
        <v>146</v>
      </c>
      <c r="R41" s="5" t="s">
        <v>114</v>
      </c>
      <c r="S41" s="5">
        <v>130</v>
      </c>
      <c r="T41" s="5" t="s">
        <v>114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>
        <v>129</v>
      </c>
      <c r="AJ41" s="5" t="s">
        <v>114</v>
      </c>
      <c r="AK41" s="5"/>
      <c r="AL41" s="5"/>
      <c r="AM41" s="5"/>
      <c r="AN41" s="5"/>
      <c r="AO41" s="5"/>
      <c r="AP41" s="5"/>
      <c r="AQ41" s="5">
        <v>120</v>
      </c>
      <c r="AR41" s="5" t="s">
        <v>114</v>
      </c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>
        <v>156</v>
      </c>
      <c r="BD41" s="5" t="s">
        <v>114</v>
      </c>
      <c r="BE41" s="5">
        <v>133</v>
      </c>
      <c r="BF41" s="5" t="s">
        <v>114</v>
      </c>
      <c r="BG41" s="5"/>
      <c r="BH41" s="5"/>
      <c r="BI41" s="5"/>
      <c r="BJ41" s="5"/>
      <c r="BK41" s="5">
        <v>119</v>
      </c>
      <c r="BL41" s="5" t="s">
        <v>114</v>
      </c>
      <c r="BM41" s="5"/>
      <c r="BN41" s="5"/>
      <c r="BO41" s="5"/>
      <c r="BP41" s="5"/>
      <c r="BQ41" s="5">
        <v>126</v>
      </c>
      <c r="BR41" s="5" t="s">
        <v>114</v>
      </c>
    </row>
    <row r="42" spans="1:70" x14ac:dyDescent="0.2">
      <c r="A42" s="8" t="s">
        <v>169</v>
      </c>
      <c r="B42" s="8" t="s">
        <v>81</v>
      </c>
      <c r="C42" s="8" t="str">
        <f t="shared" si="0"/>
        <v>FLEAY Graeme</v>
      </c>
      <c r="D42" s="8" t="s">
        <v>1</v>
      </c>
      <c r="E42" s="8" t="s">
        <v>114</v>
      </c>
      <c r="F42" s="9" t="s">
        <v>103</v>
      </c>
      <c r="G42" s="19" t="b">
        <f t="shared" si="1"/>
        <v>1</v>
      </c>
      <c r="H42" s="21">
        <f t="shared" si="2"/>
        <v>860</v>
      </c>
      <c r="I42" s="21">
        <f>SUMIFS('2016 DATA'!$H:$H,'2016 DATA'!$C:$C,'2016 SCORES'!$C42,'2016 DATA'!$I:$I,'2016 SCORES'!I$3)</f>
        <v>824</v>
      </c>
      <c r="J42" s="21">
        <f>SUMIFS('2016 DATA'!$H:$H,'2016 DATA'!$C:$C,'2016 SCORES'!$C42,'2016 DATA'!$I:$I,'2016 SCORES'!J$3)</f>
        <v>36</v>
      </c>
      <c r="K42" s="21">
        <f>SUMIFS('2016 DATA'!$H:$H,'2016 DATA'!$C:$C,'2016 SCORES'!$C42,'2016 DATA'!$I:$I,'2016 SCORES'!K$3)</f>
        <v>0</v>
      </c>
      <c r="L42" s="21">
        <f>SUMIFS('2016 DATA'!$H:$H,'2016 DATA'!$C:$C,'2016 SCORES'!$C42,'2016 DATA'!$I:$I,'2016 SCORES'!L$3)</f>
        <v>0</v>
      </c>
      <c r="M42" s="3"/>
      <c r="N42" s="3"/>
      <c r="O42" s="5"/>
      <c r="P42" s="5"/>
      <c r="Q42" s="5"/>
      <c r="R42" s="5"/>
      <c r="S42" s="5"/>
      <c r="T42" s="5"/>
      <c r="U42" s="5"/>
      <c r="V42" s="5"/>
      <c r="W42" s="5">
        <v>36</v>
      </c>
      <c r="X42" s="5" t="s">
        <v>0</v>
      </c>
      <c r="Y42" s="5"/>
      <c r="Z42" s="5"/>
      <c r="AA42" s="5"/>
      <c r="AB42" s="5"/>
      <c r="AC42" s="5">
        <v>54</v>
      </c>
      <c r="AD42" s="5" t="s">
        <v>114</v>
      </c>
      <c r="AE42" s="5">
        <v>134</v>
      </c>
      <c r="AF42" s="5" t="s">
        <v>114</v>
      </c>
      <c r="AG42" s="5">
        <v>109</v>
      </c>
      <c r="AH42" s="5" t="s">
        <v>114</v>
      </c>
      <c r="AI42" s="5">
        <v>80</v>
      </c>
      <c r="AJ42" s="5" t="s">
        <v>114</v>
      </c>
      <c r="AK42" s="5">
        <v>108</v>
      </c>
      <c r="AL42" s="5" t="s">
        <v>114</v>
      </c>
      <c r="AM42" s="5">
        <v>119</v>
      </c>
      <c r="AN42" s="5" t="s">
        <v>114</v>
      </c>
      <c r="AO42" s="5">
        <v>143</v>
      </c>
      <c r="AP42" s="5" t="s">
        <v>114</v>
      </c>
      <c r="AQ42" s="5">
        <v>77</v>
      </c>
      <c r="AR42" s="5" t="s">
        <v>114</v>
      </c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</row>
    <row r="43" spans="1:70" x14ac:dyDescent="0.2">
      <c r="A43" s="8" t="s">
        <v>198</v>
      </c>
      <c r="B43" s="8" t="s">
        <v>60</v>
      </c>
      <c r="C43" s="8" t="str">
        <f t="shared" si="0"/>
        <v>FRASER James</v>
      </c>
      <c r="D43" s="10" t="s">
        <v>1</v>
      </c>
      <c r="E43" s="8" t="s">
        <v>114</v>
      </c>
      <c r="F43" s="9" t="s">
        <v>103</v>
      </c>
      <c r="G43" s="19" t="b">
        <f t="shared" si="1"/>
        <v>1</v>
      </c>
      <c r="H43" s="21">
        <f t="shared" si="2"/>
        <v>657</v>
      </c>
      <c r="I43" s="21">
        <f>SUMIFS('2016 DATA'!$H:$H,'2016 DATA'!$C:$C,'2016 SCORES'!$C43,'2016 DATA'!$I:$I,'2016 SCORES'!I$3)</f>
        <v>657</v>
      </c>
      <c r="J43" s="21">
        <f>SUMIFS('2016 DATA'!$H:$H,'2016 DATA'!$C:$C,'2016 SCORES'!$C43,'2016 DATA'!$I:$I,'2016 SCORES'!J$3)</f>
        <v>0</v>
      </c>
      <c r="K43" s="21">
        <f>SUMIFS('2016 DATA'!$H:$H,'2016 DATA'!$C:$C,'2016 SCORES'!$C43,'2016 DATA'!$I:$I,'2016 SCORES'!K$3)</f>
        <v>0</v>
      </c>
      <c r="L43" s="21">
        <f>SUMIFS('2016 DATA'!$H:$H,'2016 DATA'!$C:$C,'2016 SCORES'!$C43,'2016 DATA'!$I:$I,'2016 SCORES'!L$3)</f>
        <v>0</v>
      </c>
      <c r="M43" s="3"/>
      <c r="N43" s="3"/>
      <c r="O43" s="5"/>
      <c r="P43" s="5"/>
      <c r="Q43" s="5">
        <v>180</v>
      </c>
      <c r="R43" s="5" t="s">
        <v>114</v>
      </c>
      <c r="S43" s="5">
        <v>149</v>
      </c>
      <c r="T43" s="5" t="s">
        <v>114</v>
      </c>
      <c r="U43" s="5"/>
      <c r="V43" s="5"/>
      <c r="W43" s="5"/>
      <c r="X43" s="5"/>
      <c r="Y43" s="5"/>
      <c r="Z43" s="5"/>
      <c r="AA43" s="5">
        <v>174</v>
      </c>
      <c r="AB43" s="5" t="s">
        <v>114</v>
      </c>
      <c r="AC43" s="5"/>
      <c r="AD43" s="5"/>
      <c r="AE43" s="5"/>
      <c r="AF43" s="5"/>
      <c r="AG43" s="5">
        <v>154</v>
      </c>
      <c r="AH43" s="5" t="s">
        <v>114</v>
      </c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</row>
    <row r="44" spans="1:70" x14ac:dyDescent="0.2">
      <c r="A44" s="8" t="s">
        <v>182</v>
      </c>
      <c r="B44" s="8" t="s">
        <v>67</v>
      </c>
      <c r="C44" s="8" t="str">
        <f t="shared" si="0"/>
        <v>FREEMAN Sam</v>
      </c>
      <c r="D44" s="56" t="s">
        <v>1</v>
      </c>
      <c r="E44" s="8" t="s">
        <v>114</v>
      </c>
      <c r="F44" s="9" t="s">
        <v>10</v>
      </c>
      <c r="G44" s="19" t="b">
        <f t="shared" si="1"/>
        <v>1</v>
      </c>
      <c r="H44" s="21">
        <f t="shared" si="2"/>
        <v>215</v>
      </c>
      <c r="I44" s="21">
        <f>SUMIFS('2016 DATA'!$H:$H,'2016 DATA'!$C:$C,'2016 SCORES'!$C44,'2016 DATA'!$I:$I,'2016 SCORES'!I$3)</f>
        <v>215</v>
      </c>
      <c r="J44" s="21">
        <f>SUMIFS('2016 DATA'!$H:$H,'2016 DATA'!$C:$C,'2016 SCORES'!$C44,'2016 DATA'!$I:$I,'2016 SCORES'!J$3)</f>
        <v>0</v>
      </c>
      <c r="K44" s="21">
        <f>SUMIFS('2016 DATA'!$H:$H,'2016 DATA'!$C:$C,'2016 SCORES'!$C44,'2016 DATA'!$I:$I,'2016 SCORES'!K$3)</f>
        <v>0</v>
      </c>
      <c r="L44" s="21">
        <f>SUMIFS('2016 DATA'!$H:$H,'2016 DATA'!$C:$C,'2016 SCORES'!$C44,'2016 DATA'!$I:$I,'2016 SCORES'!L$3)</f>
        <v>0</v>
      </c>
      <c r="M44" s="3"/>
      <c r="N44" s="3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>
        <v>129</v>
      </c>
      <c r="BD44" s="5" t="s">
        <v>114</v>
      </c>
      <c r="BE44" s="5">
        <v>86</v>
      </c>
      <c r="BF44" s="5" t="s">
        <v>114</v>
      </c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</row>
    <row r="45" spans="1:70" x14ac:dyDescent="0.2">
      <c r="A45" s="8" t="s">
        <v>144</v>
      </c>
      <c r="B45" s="8" t="s">
        <v>94</v>
      </c>
      <c r="C45" s="8" t="str">
        <f t="shared" si="0"/>
        <v>GREENING Simon</v>
      </c>
      <c r="D45" s="8" t="s">
        <v>1</v>
      </c>
      <c r="E45" s="8" t="s">
        <v>114</v>
      </c>
      <c r="F45" s="9" t="s">
        <v>103</v>
      </c>
      <c r="G45" s="19" t="b">
        <f t="shared" si="1"/>
        <v>1</v>
      </c>
      <c r="H45" s="21">
        <f t="shared" si="2"/>
        <v>432</v>
      </c>
      <c r="I45" s="21">
        <f>SUMIFS('2016 DATA'!$H:$H,'2016 DATA'!$C:$C,'2016 SCORES'!$C45,'2016 DATA'!$I:$I,'2016 SCORES'!I$3)</f>
        <v>432</v>
      </c>
      <c r="J45" s="21">
        <f>SUMIFS('2016 DATA'!$H:$H,'2016 DATA'!$C:$C,'2016 SCORES'!$C45,'2016 DATA'!$I:$I,'2016 SCORES'!J$3)</f>
        <v>0</v>
      </c>
      <c r="K45" s="21">
        <f>SUMIFS('2016 DATA'!$H:$H,'2016 DATA'!$C:$C,'2016 SCORES'!$C45,'2016 DATA'!$I:$I,'2016 SCORES'!K$3)</f>
        <v>0</v>
      </c>
      <c r="L45" s="21">
        <f>SUMIFS('2016 DATA'!$H:$H,'2016 DATA'!$C:$C,'2016 SCORES'!$C45,'2016 DATA'!$I:$I,'2016 SCORES'!L$3)</f>
        <v>0</v>
      </c>
      <c r="M45" s="3"/>
      <c r="N45" s="3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>
        <v>150</v>
      </c>
      <c r="AD45" s="5" t="s">
        <v>114</v>
      </c>
      <c r="AE45" s="5">
        <v>159</v>
      </c>
      <c r="AF45" s="5" t="s">
        <v>114</v>
      </c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>
        <v>123</v>
      </c>
      <c r="AV45" s="5" t="s">
        <v>114</v>
      </c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</row>
    <row r="46" spans="1:70" x14ac:dyDescent="0.2">
      <c r="A46" s="8" t="s">
        <v>185</v>
      </c>
      <c r="B46" s="8" t="s">
        <v>56</v>
      </c>
      <c r="C46" s="8" t="str">
        <f t="shared" si="0"/>
        <v>HANSON Carter</v>
      </c>
      <c r="D46" s="8" t="s">
        <v>4</v>
      </c>
      <c r="E46" s="8" t="s">
        <v>114</v>
      </c>
      <c r="F46" s="9" t="s">
        <v>103</v>
      </c>
      <c r="G46" s="19" t="b">
        <f t="shared" si="1"/>
        <v>1</v>
      </c>
      <c r="H46" s="21">
        <f t="shared" si="2"/>
        <v>755</v>
      </c>
      <c r="I46" s="21">
        <f>SUMIFS('2016 DATA'!$H:$H,'2016 DATA'!$C:$C,'2016 SCORES'!$C46,'2016 DATA'!$I:$I,'2016 SCORES'!I$3)</f>
        <v>755</v>
      </c>
      <c r="J46" s="21">
        <f>SUMIFS('2016 DATA'!$H:$H,'2016 DATA'!$C:$C,'2016 SCORES'!$C46,'2016 DATA'!$I:$I,'2016 SCORES'!J$3)</f>
        <v>0</v>
      </c>
      <c r="K46" s="21">
        <f>SUMIFS('2016 DATA'!$H:$H,'2016 DATA'!$C:$C,'2016 SCORES'!$C46,'2016 DATA'!$I:$I,'2016 SCORES'!K$3)</f>
        <v>0</v>
      </c>
      <c r="L46" s="21">
        <f>SUMIFS('2016 DATA'!$H:$H,'2016 DATA'!$C:$C,'2016 SCORES'!$C46,'2016 DATA'!$I:$I,'2016 SCORES'!L$3)</f>
        <v>0</v>
      </c>
      <c r="M46" s="3"/>
      <c r="N46" s="3"/>
      <c r="O46" s="5">
        <v>89</v>
      </c>
      <c r="P46" s="5" t="s">
        <v>114</v>
      </c>
      <c r="Q46" s="5"/>
      <c r="R46" s="5"/>
      <c r="S46" s="5">
        <v>81</v>
      </c>
      <c r="T46" s="5" t="s">
        <v>114</v>
      </c>
      <c r="U46" s="5"/>
      <c r="V46" s="5"/>
      <c r="W46" s="5"/>
      <c r="X46" s="5"/>
      <c r="Y46" s="5"/>
      <c r="Z46" s="5"/>
      <c r="AA46" s="5"/>
      <c r="AB46" s="5"/>
      <c r="AC46" s="5">
        <v>92</v>
      </c>
      <c r="AD46" s="5" t="s">
        <v>114</v>
      </c>
      <c r="AE46" s="5">
        <v>78</v>
      </c>
      <c r="AF46" s="5" t="s">
        <v>114</v>
      </c>
      <c r="AG46" s="5"/>
      <c r="AH46" s="5"/>
      <c r="AI46" s="5"/>
      <c r="AJ46" s="5"/>
      <c r="AK46" s="5"/>
      <c r="AL46" s="5"/>
      <c r="AM46" s="5">
        <v>97</v>
      </c>
      <c r="AN46" s="5" t="s">
        <v>114</v>
      </c>
      <c r="AO46" s="5">
        <v>120</v>
      </c>
      <c r="AP46" s="5" t="s">
        <v>114</v>
      </c>
      <c r="AQ46" s="5">
        <v>84</v>
      </c>
      <c r="AR46" s="5" t="s">
        <v>114</v>
      </c>
      <c r="AS46" s="5"/>
      <c r="AT46" s="5"/>
      <c r="AU46" s="5"/>
      <c r="AV46" s="5"/>
      <c r="AW46" s="5"/>
      <c r="AX46" s="5"/>
      <c r="AY46" s="5">
        <v>48</v>
      </c>
      <c r="AZ46" s="5" t="s">
        <v>114</v>
      </c>
      <c r="BA46" s="5">
        <v>66</v>
      </c>
      <c r="BB46" s="5" t="s">
        <v>114</v>
      </c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70" x14ac:dyDescent="0.2">
      <c r="A47" s="8" t="s">
        <v>185</v>
      </c>
      <c r="B47" s="8" t="s">
        <v>55</v>
      </c>
      <c r="C47" s="8" t="str">
        <f t="shared" si="0"/>
        <v>HANSON Don</v>
      </c>
      <c r="D47" s="8" t="s">
        <v>1</v>
      </c>
      <c r="E47" s="8" t="s">
        <v>114</v>
      </c>
      <c r="F47" s="9" t="s">
        <v>103</v>
      </c>
      <c r="G47" s="19" t="b">
        <f t="shared" si="1"/>
        <v>1</v>
      </c>
      <c r="H47" s="21">
        <f t="shared" si="2"/>
        <v>1077</v>
      </c>
      <c r="I47" s="21">
        <f>SUMIFS('2016 DATA'!$H:$H,'2016 DATA'!$C:$C,'2016 SCORES'!$C47,'2016 DATA'!$I:$I,'2016 SCORES'!I$3)</f>
        <v>989</v>
      </c>
      <c r="J47" s="21">
        <f>SUMIFS('2016 DATA'!$H:$H,'2016 DATA'!$C:$C,'2016 SCORES'!$C47,'2016 DATA'!$I:$I,'2016 SCORES'!J$3)</f>
        <v>39</v>
      </c>
      <c r="K47" s="21">
        <f>SUMIFS('2016 DATA'!$H:$H,'2016 DATA'!$C:$C,'2016 SCORES'!$C47,'2016 DATA'!$I:$I,'2016 SCORES'!K$3)</f>
        <v>49</v>
      </c>
      <c r="L47" s="21">
        <f>SUMIFS('2016 DATA'!$H:$H,'2016 DATA'!$C:$C,'2016 SCORES'!$C47,'2016 DATA'!$I:$I,'2016 SCORES'!L$3)</f>
        <v>0</v>
      </c>
      <c r="M47" s="3"/>
      <c r="N47" s="3"/>
      <c r="O47" s="5">
        <v>143</v>
      </c>
      <c r="P47" s="5" t="s">
        <v>114</v>
      </c>
      <c r="Q47" s="5">
        <v>130</v>
      </c>
      <c r="R47" s="5" t="s">
        <v>114</v>
      </c>
      <c r="S47" s="5">
        <v>149</v>
      </c>
      <c r="T47" s="5" t="s">
        <v>114</v>
      </c>
      <c r="U47" s="5"/>
      <c r="V47" s="5"/>
      <c r="W47" s="5"/>
      <c r="X47" s="5"/>
      <c r="Y47" s="5"/>
      <c r="Z47" s="5"/>
      <c r="AA47" s="5"/>
      <c r="AB47" s="5"/>
      <c r="AC47" s="5">
        <v>138</v>
      </c>
      <c r="AD47" s="5" t="s">
        <v>114</v>
      </c>
      <c r="AE47" s="5">
        <v>151</v>
      </c>
      <c r="AF47" s="5" t="s">
        <v>114</v>
      </c>
      <c r="AG47" s="5"/>
      <c r="AH47" s="5"/>
      <c r="AI47" s="5"/>
      <c r="AJ47" s="5"/>
      <c r="AK47" s="5"/>
      <c r="AL47" s="5"/>
      <c r="AM47" s="5"/>
      <c r="AN47" s="5"/>
      <c r="AO47" s="5">
        <v>141</v>
      </c>
      <c r="AP47" s="5" t="s">
        <v>114</v>
      </c>
      <c r="AQ47" s="5">
        <v>137</v>
      </c>
      <c r="AR47" s="5" t="s">
        <v>114</v>
      </c>
      <c r="AS47" s="5"/>
      <c r="AT47" s="5"/>
      <c r="AU47" s="5"/>
      <c r="AV47" s="5"/>
      <c r="AW47" s="5"/>
      <c r="AX47" s="5"/>
      <c r="AY47" s="5">
        <v>49</v>
      </c>
      <c r="AZ47" s="5" t="s">
        <v>197</v>
      </c>
      <c r="BA47" s="5">
        <v>39</v>
      </c>
      <c r="BB47" s="5" t="s">
        <v>0</v>
      </c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</row>
    <row r="48" spans="1:70" x14ac:dyDescent="0.2">
      <c r="A48" s="8" t="s">
        <v>185</v>
      </c>
      <c r="B48" s="8" t="s">
        <v>57</v>
      </c>
      <c r="C48" s="8" t="str">
        <f t="shared" si="0"/>
        <v>HANSON Jesse</v>
      </c>
      <c r="D48" s="8" t="s">
        <v>2</v>
      </c>
      <c r="E48" s="8" t="s">
        <v>114</v>
      </c>
      <c r="F48" s="9" t="s">
        <v>103</v>
      </c>
      <c r="G48" s="19" t="b">
        <f t="shared" si="1"/>
        <v>1</v>
      </c>
      <c r="H48" s="21">
        <f t="shared" si="2"/>
        <v>598</v>
      </c>
      <c r="I48" s="21">
        <f>SUMIFS('2016 DATA'!$H:$H,'2016 DATA'!$C:$C,'2016 SCORES'!$C48,'2016 DATA'!$I:$I,'2016 SCORES'!I$3)</f>
        <v>598</v>
      </c>
      <c r="J48" s="21">
        <f>SUMIFS('2016 DATA'!$H:$H,'2016 DATA'!$C:$C,'2016 SCORES'!$C48,'2016 DATA'!$I:$I,'2016 SCORES'!J$3)</f>
        <v>0</v>
      </c>
      <c r="K48" s="21">
        <f>SUMIFS('2016 DATA'!$H:$H,'2016 DATA'!$C:$C,'2016 SCORES'!$C48,'2016 DATA'!$I:$I,'2016 SCORES'!K$3)</f>
        <v>0</v>
      </c>
      <c r="L48" s="21">
        <f>SUMIFS('2016 DATA'!$H:$H,'2016 DATA'!$C:$C,'2016 SCORES'!$C48,'2016 DATA'!$I:$I,'2016 SCORES'!L$3)</f>
        <v>0</v>
      </c>
      <c r="M48" s="3"/>
      <c r="N48" s="3"/>
      <c r="O48" s="5">
        <v>88</v>
      </c>
      <c r="P48" s="5" t="s">
        <v>114</v>
      </c>
      <c r="Q48" s="5"/>
      <c r="R48" s="5"/>
      <c r="S48" s="5">
        <v>36</v>
      </c>
      <c r="T48" s="5" t="s">
        <v>114</v>
      </c>
      <c r="U48" s="5"/>
      <c r="V48" s="5"/>
      <c r="W48" s="5"/>
      <c r="X48" s="5"/>
      <c r="Y48" s="5"/>
      <c r="Z48" s="5"/>
      <c r="AA48" s="5"/>
      <c r="AB48" s="5"/>
      <c r="AC48" s="5">
        <v>36</v>
      </c>
      <c r="AD48" s="5" t="s">
        <v>114</v>
      </c>
      <c r="AE48" s="5"/>
      <c r="AF48" s="5"/>
      <c r="AG48" s="5"/>
      <c r="AH48" s="5"/>
      <c r="AI48" s="5"/>
      <c r="AJ48" s="5"/>
      <c r="AK48" s="5"/>
      <c r="AL48" s="5"/>
      <c r="AM48" s="5">
        <v>74</v>
      </c>
      <c r="AN48" s="5" t="s">
        <v>114</v>
      </c>
      <c r="AO48" s="5">
        <v>114</v>
      </c>
      <c r="AP48" s="5" t="s">
        <v>114</v>
      </c>
      <c r="AQ48" s="5">
        <v>103</v>
      </c>
      <c r="AR48" s="5" t="s">
        <v>114</v>
      </c>
      <c r="AS48" s="5"/>
      <c r="AT48" s="5"/>
      <c r="AU48" s="5"/>
      <c r="AV48" s="5"/>
      <c r="AW48" s="5"/>
      <c r="AX48" s="5"/>
      <c r="AY48" s="5">
        <v>79</v>
      </c>
      <c r="AZ48" s="5" t="s">
        <v>114</v>
      </c>
      <c r="BA48" s="5">
        <v>68</v>
      </c>
      <c r="BB48" s="5" t="s">
        <v>114</v>
      </c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</row>
    <row r="49" spans="1:70" x14ac:dyDescent="0.2">
      <c r="A49" s="8" t="s">
        <v>163</v>
      </c>
      <c r="B49" s="8" t="s">
        <v>98</v>
      </c>
      <c r="C49" s="8" t="str">
        <f t="shared" si="0"/>
        <v>HILTON Luke</v>
      </c>
      <c r="D49" s="8" t="s">
        <v>4</v>
      </c>
      <c r="E49" s="10" t="s">
        <v>197</v>
      </c>
      <c r="F49" s="9" t="s">
        <v>103</v>
      </c>
      <c r="G49" s="19" t="b">
        <f t="shared" si="1"/>
        <v>1</v>
      </c>
      <c r="H49" s="21">
        <f t="shared" si="2"/>
        <v>67</v>
      </c>
      <c r="I49" s="21">
        <f>SUMIFS('2016 DATA'!$H:$H,'2016 DATA'!$C:$C,'2016 SCORES'!$C49,'2016 DATA'!$I:$I,'2016 SCORES'!I$3)</f>
        <v>0</v>
      </c>
      <c r="J49" s="21">
        <f>SUMIFS('2016 DATA'!$H:$H,'2016 DATA'!$C:$C,'2016 SCORES'!$C49,'2016 DATA'!$I:$I,'2016 SCORES'!J$3)</f>
        <v>0</v>
      </c>
      <c r="K49" s="21">
        <f>SUMIFS('2016 DATA'!$H:$H,'2016 DATA'!$C:$C,'2016 SCORES'!$C49,'2016 DATA'!$I:$I,'2016 SCORES'!K$3)</f>
        <v>67</v>
      </c>
      <c r="L49" s="21">
        <f>SUMIFS('2016 DATA'!$H:$H,'2016 DATA'!$C:$C,'2016 SCORES'!$C49,'2016 DATA'!$I:$I,'2016 SCORES'!L$3)</f>
        <v>0</v>
      </c>
      <c r="M49" s="3"/>
      <c r="N49" s="3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>
        <v>67</v>
      </c>
      <c r="AH49" s="5" t="s">
        <v>197</v>
      </c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</row>
    <row r="50" spans="1:70" x14ac:dyDescent="0.2">
      <c r="A50" s="8" t="s">
        <v>163</v>
      </c>
      <c r="B50" s="8" t="s">
        <v>40</v>
      </c>
      <c r="C50" s="8" t="str">
        <f t="shared" si="0"/>
        <v>HILTON Greg</v>
      </c>
      <c r="D50" s="8" t="s">
        <v>1</v>
      </c>
      <c r="E50" s="8" t="s">
        <v>114</v>
      </c>
      <c r="F50" s="9" t="s">
        <v>103</v>
      </c>
      <c r="G50" s="19" t="b">
        <f t="shared" si="1"/>
        <v>1</v>
      </c>
      <c r="H50" s="21">
        <f t="shared" si="2"/>
        <v>124</v>
      </c>
      <c r="I50" s="21">
        <f>SUMIFS('2016 DATA'!$H:$H,'2016 DATA'!$C:$C,'2016 SCORES'!$C50,'2016 DATA'!$I:$I,'2016 SCORES'!I$3)</f>
        <v>124</v>
      </c>
      <c r="J50" s="21">
        <f>SUMIFS('2016 DATA'!$H:$H,'2016 DATA'!$C:$C,'2016 SCORES'!$C50,'2016 DATA'!$I:$I,'2016 SCORES'!J$3)</f>
        <v>0</v>
      </c>
      <c r="K50" s="21">
        <f>SUMIFS('2016 DATA'!$H:$H,'2016 DATA'!$C:$C,'2016 SCORES'!$C50,'2016 DATA'!$I:$I,'2016 SCORES'!K$3)</f>
        <v>0</v>
      </c>
      <c r="L50" s="21">
        <f>SUMIFS('2016 DATA'!$H:$H,'2016 DATA'!$C:$C,'2016 SCORES'!$C50,'2016 DATA'!$I:$I,'2016 SCORES'!L$3)</f>
        <v>0</v>
      </c>
      <c r="M50" s="3"/>
      <c r="N50" s="3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>
        <v>124</v>
      </c>
      <c r="AH50" s="5" t="s">
        <v>114</v>
      </c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</row>
    <row r="51" spans="1:70" x14ac:dyDescent="0.2">
      <c r="A51" s="8" t="s">
        <v>156</v>
      </c>
      <c r="B51" s="8" t="s">
        <v>29</v>
      </c>
      <c r="C51" s="8" t="str">
        <f t="shared" si="0"/>
        <v>HOLMES Ben</v>
      </c>
      <c r="D51" s="8" t="s">
        <v>4</v>
      </c>
      <c r="E51" s="8" t="s">
        <v>114</v>
      </c>
      <c r="F51" s="9" t="s">
        <v>103</v>
      </c>
      <c r="G51" s="19" t="b">
        <f t="shared" si="1"/>
        <v>1</v>
      </c>
      <c r="H51" s="21">
        <f t="shared" si="2"/>
        <v>561</v>
      </c>
      <c r="I51" s="21">
        <f>SUMIFS('2016 DATA'!$H:$H,'2016 DATA'!$C:$C,'2016 SCORES'!$C51,'2016 DATA'!$I:$I,'2016 SCORES'!I$3)</f>
        <v>335</v>
      </c>
      <c r="J51" s="21">
        <f>SUMIFS('2016 DATA'!$H:$H,'2016 DATA'!$C:$C,'2016 SCORES'!$C51,'2016 DATA'!$I:$I,'2016 SCORES'!J$3)</f>
        <v>226</v>
      </c>
      <c r="K51" s="21">
        <f>SUMIFS('2016 DATA'!$H:$H,'2016 DATA'!$C:$C,'2016 SCORES'!$C51,'2016 DATA'!$I:$I,'2016 SCORES'!K$3)</f>
        <v>0</v>
      </c>
      <c r="L51" s="21">
        <f>SUMIFS('2016 DATA'!$H:$H,'2016 DATA'!$C:$C,'2016 SCORES'!$C51,'2016 DATA'!$I:$I,'2016 SCORES'!L$3)</f>
        <v>0</v>
      </c>
      <c r="M51" s="3"/>
      <c r="N51" s="3"/>
      <c r="O51" s="5">
        <v>122</v>
      </c>
      <c r="P51" s="5" t="s">
        <v>114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>
        <v>81</v>
      </c>
      <c r="AH51" s="5" t="s">
        <v>114</v>
      </c>
      <c r="AI51" s="5">
        <v>93</v>
      </c>
      <c r="AJ51" s="5" t="s">
        <v>0</v>
      </c>
      <c r="AK51" s="5"/>
      <c r="AL51" s="5"/>
      <c r="AM51" s="5"/>
      <c r="AN51" s="5"/>
      <c r="AO51" s="5">
        <v>132</v>
      </c>
      <c r="AP51" s="5" t="s">
        <v>114</v>
      </c>
      <c r="AQ51" s="5"/>
      <c r="AR51" s="5"/>
      <c r="AS51" s="5"/>
      <c r="AT51" s="5"/>
      <c r="AU51" s="5"/>
      <c r="AV51" s="5"/>
      <c r="AW51" s="5"/>
      <c r="AX51" s="5"/>
      <c r="AY51" s="5">
        <v>38</v>
      </c>
      <c r="AZ51" s="5" t="s">
        <v>0</v>
      </c>
      <c r="BA51" s="5"/>
      <c r="BB51" s="5"/>
      <c r="BC51" s="5">
        <v>95</v>
      </c>
      <c r="BD51" s="5" t="s">
        <v>0</v>
      </c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</row>
    <row r="52" spans="1:70" x14ac:dyDescent="0.2">
      <c r="A52" s="8" t="s">
        <v>156</v>
      </c>
      <c r="B52" s="8" t="s">
        <v>28</v>
      </c>
      <c r="C52" s="8" t="str">
        <f t="shared" si="0"/>
        <v>HOLMES Tim</v>
      </c>
      <c r="D52" s="8" t="s">
        <v>1</v>
      </c>
      <c r="E52" s="10" t="s">
        <v>194</v>
      </c>
      <c r="F52" s="9" t="s">
        <v>103</v>
      </c>
      <c r="G52" s="19" t="b">
        <f t="shared" si="1"/>
        <v>1</v>
      </c>
      <c r="H52" s="21">
        <f t="shared" si="2"/>
        <v>1808</v>
      </c>
      <c r="I52" s="21">
        <f>SUMIFS('2016 DATA'!$H:$H,'2016 DATA'!$C:$C,'2016 SCORES'!$C52,'2016 DATA'!$I:$I,'2016 SCORES'!I$3)</f>
        <v>180</v>
      </c>
      <c r="J52" s="21">
        <f>SUMIFS('2016 DATA'!$H:$H,'2016 DATA'!$C:$C,'2016 SCORES'!$C52,'2016 DATA'!$I:$I,'2016 SCORES'!J$3)</f>
        <v>137</v>
      </c>
      <c r="K52" s="21">
        <f>SUMIFS('2016 DATA'!$H:$H,'2016 DATA'!$C:$C,'2016 SCORES'!$C52,'2016 DATA'!$I:$I,'2016 SCORES'!K$3)</f>
        <v>165</v>
      </c>
      <c r="L52" s="21">
        <f>SUMIFS('2016 DATA'!$H:$H,'2016 DATA'!$C:$C,'2016 SCORES'!$C52,'2016 DATA'!$I:$I,'2016 SCORES'!L$3)</f>
        <v>1326</v>
      </c>
      <c r="M52" s="3"/>
      <c r="N52" s="3"/>
      <c r="O52" s="5">
        <v>180</v>
      </c>
      <c r="P52" s="5" t="s">
        <v>114</v>
      </c>
      <c r="Q52" s="5"/>
      <c r="R52" s="5"/>
      <c r="S52" s="5">
        <v>137</v>
      </c>
      <c r="T52" s="5" t="s">
        <v>0</v>
      </c>
      <c r="U52" s="5">
        <v>140</v>
      </c>
      <c r="V52" s="5" t="s">
        <v>195</v>
      </c>
      <c r="W52" s="5"/>
      <c r="X52" s="5"/>
      <c r="Y52" s="5"/>
      <c r="Z52" s="5"/>
      <c r="AA52" s="5"/>
      <c r="AB52" s="5"/>
      <c r="AC52" s="5">
        <v>121</v>
      </c>
      <c r="AD52" s="5" t="s">
        <v>193</v>
      </c>
      <c r="AE52" s="5">
        <v>155</v>
      </c>
      <c r="AF52" s="5" t="s">
        <v>194</v>
      </c>
      <c r="AG52" s="5">
        <v>133</v>
      </c>
      <c r="AH52" s="5" t="s">
        <v>194</v>
      </c>
      <c r="AI52" s="5">
        <v>131</v>
      </c>
      <c r="AJ52" s="5" t="s">
        <v>194</v>
      </c>
      <c r="AK52" s="5"/>
      <c r="AL52" s="5"/>
      <c r="AM52" s="5">
        <v>132</v>
      </c>
      <c r="AN52" s="5" t="s">
        <v>194</v>
      </c>
      <c r="AO52" s="5">
        <v>165</v>
      </c>
      <c r="AP52" s="5" t="s">
        <v>197</v>
      </c>
      <c r="AQ52" s="5"/>
      <c r="AR52" s="5"/>
      <c r="AS52" s="5"/>
      <c r="AT52" s="5"/>
      <c r="AU52" s="5"/>
      <c r="AV52" s="5"/>
      <c r="AW52" s="5"/>
      <c r="AX52" s="5"/>
      <c r="AY52" s="5">
        <v>146</v>
      </c>
      <c r="AZ52" s="5" t="s">
        <v>194</v>
      </c>
      <c r="BA52" s="5"/>
      <c r="BB52" s="5"/>
      <c r="BC52" s="5">
        <v>120</v>
      </c>
      <c r="BD52" s="5" t="s">
        <v>194</v>
      </c>
      <c r="BE52" s="5"/>
      <c r="BF52" s="5"/>
      <c r="BG52" s="5"/>
      <c r="BH52" s="5"/>
      <c r="BI52" s="5">
        <v>105</v>
      </c>
      <c r="BJ52" s="5" t="s">
        <v>194</v>
      </c>
      <c r="BK52" s="5"/>
      <c r="BL52" s="5"/>
      <c r="BM52" s="5">
        <v>143</v>
      </c>
      <c r="BN52" s="5" t="s">
        <v>194</v>
      </c>
      <c r="BO52" s="5"/>
      <c r="BP52" s="5"/>
      <c r="BQ52" s="5"/>
      <c r="BR52" s="5"/>
    </row>
    <row r="53" spans="1:70" x14ac:dyDescent="0.2">
      <c r="A53" s="8" t="s">
        <v>210</v>
      </c>
      <c r="B53" s="8" t="s">
        <v>97</v>
      </c>
      <c r="C53" s="8" t="str">
        <f t="shared" si="0"/>
        <v>INGLIS Tori</v>
      </c>
      <c r="D53" s="10" t="s">
        <v>2</v>
      </c>
      <c r="E53" s="8" t="s">
        <v>0</v>
      </c>
      <c r="F53" s="9" t="s">
        <v>10</v>
      </c>
      <c r="G53" s="19" t="b">
        <f t="shared" si="1"/>
        <v>1</v>
      </c>
      <c r="H53" s="21">
        <f t="shared" si="2"/>
        <v>93</v>
      </c>
      <c r="I53" s="21">
        <f>SUMIFS('2016 DATA'!$H:$H,'2016 DATA'!$C:$C,'2016 SCORES'!$C53,'2016 DATA'!$I:$I,'2016 SCORES'!I$3)</f>
        <v>61</v>
      </c>
      <c r="J53" s="21">
        <f>SUMIFS('2016 DATA'!$H:$H,'2016 DATA'!$C:$C,'2016 SCORES'!$C53,'2016 DATA'!$I:$I,'2016 SCORES'!J$3)</f>
        <v>0</v>
      </c>
      <c r="K53" s="21">
        <f>SUMIFS('2016 DATA'!$H:$H,'2016 DATA'!$C:$C,'2016 SCORES'!$C53,'2016 DATA'!$I:$I,'2016 SCORES'!K$3)</f>
        <v>32</v>
      </c>
      <c r="L53" s="21">
        <f>SUMIFS('2016 DATA'!$H:$H,'2016 DATA'!$C:$C,'2016 SCORES'!$C53,'2016 DATA'!$I:$I,'2016 SCORES'!L$3)</f>
        <v>0</v>
      </c>
      <c r="M53" s="3"/>
      <c r="N53" s="3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>
        <v>61</v>
      </c>
      <c r="AF53" s="5" t="s">
        <v>114</v>
      </c>
      <c r="AG53" s="5">
        <v>32</v>
      </c>
      <c r="AH53" s="5" t="s">
        <v>197</v>
      </c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</row>
    <row r="54" spans="1:70" x14ac:dyDescent="0.2">
      <c r="A54" s="8" t="s">
        <v>211</v>
      </c>
      <c r="B54" s="8" t="s">
        <v>70</v>
      </c>
      <c r="C54" s="8" t="str">
        <f t="shared" si="0"/>
        <v>JEFFERY Andrew</v>
      </c>
      <c r="D54" s="10" t="s">
        <v>187</v>
      </c>
      <c r="E54" s="10" t="s">
        <v>197</v>
      </c>
      <c r="F54" s="9" t="s">
        <v>103</v>
      </c>
      <c r="G54" s="19" t="b">
        <f t="shared" si="1"/>
        <v>1</v>
      </c>
      <c r="H54" s="21">
        <f t="shared" si="2"/>
        <v>72</v>
      </c>
      <c r="I54" s="21">
        <f>SUMIFS('2016 DATA'!$H:$H,'2016 DATA'!$C:$C,'2016 SCORES'!$C54,'2016 DATA'!$I:$I,'2016 SCORES'!I$3)</f>
        <v>0</v>
      </c>
      <c r="J54" s="21">
        <f>SUMIFS('2016 DATA'!$H:$H,'2016 DATA'!$C:$C,'2016 SCORES'!$C54,'2016 DATA'!$I:$I,'2016 SCORES'!J$3)</f>
        <v>0</v>
      </c>
      <c r="K54" s="21">
        <f>SUMIFS('2016 DATA'!$H:$H,'2016 DATA'!$C:$C,'2016 SCORES'!$C54,'2016 DATA'!$I:$I,'2016 SCORES'!K$3)</f>
        <v>72</v>
      </c>
      <c r="L54" s="21">
        <f>SUMIFS('2016 DATA'!$H:$H,'2016 DATA'!$C:$C,'2016 SCORES'!$C54,'2016 DATA'!$I:$I,'2016 SCORES'!L$3)</f>
        <v>0</v>
      </c>
      <c r="M54" s="3"/>
      <c r="N54" s="3"/>
      <c r="O54" s="5"/>
      <c r="P54" s="5"/>
      <c r="Q54" s="5">
        <v>72</v>
      </c>
      <c r="R54" s="5" t="s">
        <v>115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</row>
    <row r="55" spans="1:70" x14ac:dyDescent="0.2">
      <c r="A55" s="8" t="s">
        <v>211</v>
      </c>
      <c r="B55" s="8" t="s">
        <v>69</v>
      </c>
      <c r="C55" s="8" t="str">
        <f t="shared" si="0"/>
        <v>JEFFERY Jed</v>
      </c>
      <c r="D55" s="10" t="s">
        <v>1</v>
      </c>
      <c r="E55" s="10" t="s">
        <v>197</v>
      </c>
      <c r="F55" s="9" t="s">
        <v>103</v>
      </c>
      <c r="G55" s="19" t="b">
        <f t="shared" si="1"/>
        <v>1</v>
      </c>
      <c r="H55" s="21">
        <f t="shared" si="2"/>
        <v>89</v>
      </c>
      <c r="I55" s="21">
        <f>SUMIFS('2016 DATA'!$H:$H,'2016 DATA'!$C:$C,'2016 SCORES'!$C55,'2016 DATA'!$I:$I,'2016 SCORES'!I$3)</f>
        <v>0</v>
      </c>
      <c r="J55" s="21">
        <f>SUMIFS('2016 DATA'!$H:$H,'2016 DATA'!$C:$C,'2016 SCORES'!$C55,'2016 DATA'!$I:$I,'2016 SCORES'!J$3)</f>
        <v>0</v>
      </c>
      <c r="K55" s="21">
        <f>SUMIFS('2016 DATA'!$H:$H,'2016 DATA'!$C:$C,'2016 SCORES'!$C55,'2016 DATA'!$I:$I,'2016 SCORES'!K$3)</f>
        <v>89</v>
      </c>
      <c r="L55" s="21">
        <f>SUMIFS('2016 DATA'!$H:$H,'2016 DATA'!$C:$C,'2016 SCORES'!$C55,'2016 DATA'!$I:$I,'2016 SCORES'!L$3)</f>
        <v>0</v>
      </c>
      <c r="M55" s="3"/>
      <c r="N55" s="3"/>
      <c r="O55" s="5"/>
      <c r="P55" s="5"/>
      <c r="Q55" s="5">
        <v>89</v>
      </c>
      <c r="R55" s="5" t="s">
        <v>115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</row>
    <row r="56" spans="1:70" x14ac:dyDescent="0.2">
      <c r="A56" s="8" t="s">
        <v>211</v>
      </c>
      <c r="B56" s="8" t="s">
        <v>71</v>
      </c>
      <c r="C56" s="8" t="str">
        <f t="shared" si="0"/>
        <v>JEFFERY Will</v>
      </c>
      <c r="D56" s="10" t="s">
        <v>187</v>
      </c>
      <c r="E56" s="10" t="s">
        <v>197</v>
      </c>
      <c r="F56" s="9" t="s">
        <v>103</v>
      </c>
      <c r="G56" s="19" t="b">
        <f t="shared" si="1"/>
        <v>1</v>
      </c>
      <c r="H56" s="21">
        <f t="shared" si="2"/>
        <v>85</v>
      </c>
      <c r="I56" s="21">
        <f>SUMIFS('2016 DATA'!$H:$H,'2016 DATA'!$C:$C,'2016 SCORES'!$C56,'2016 DATA'!$I:$I,'2016 SCORES'!I$3)</f>
        <v>85</v>
      </c>
      <c r="J56" s="21">
        <f>SUMIFS('2016 DATA'!$H:$H,'2016 DATA'!$C:$C,'2016 SCORES'!$C56,'2016 DATA'!$I:$I,'2016 SCORES'!J$3)</f>
        <v>0</v>
      </c>
      <c r="K56" s="21">
        <f>SUMIFS('2016 DATA'!$H:$H,'2016 DATA'!$C:$C,'2016 SCORES'!$C56,'2016 DATA'!$I:$I,'2016 SCORES'!K$3)</f>
        <v>0</v>
      </c>
      <c r="L56" s="21">
        <f>SUMIFS('2016 DATA'!$H:$H,'2016 DATA'!$C:$C,'2016 SCORES'!$C56,'2016 DATA'!$I:$I,'2016 SCORES'!L$3)</f>
        <v>0</v>
      </c>
      <c r="M56" s="3"/>
      <c r="N56" s="3"/>
      <c r="O56" s="5"/>
      <c r="P56" s="5"/>
      <c r="Q56" s="5">
        <v>85</v>
      </c>
      <c r="R56" s="5" t="s">
        <v>114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</row>
    <row r="57" spans="1:70" x14ac:dyDescent="0.2">
      <c r="A57" s="8" t="s">
        <v>160</v>
      </c>
      <c r="B57" s="8" t="s">
        <v>8</v>
      </c>
      <c r="C57" s="8" t="str">
        <f t="shared" si="0"/>
        <v>JOHNSTON Clayton</v>
      </c>
      <c r="D57" s="8" t="s">
        <v>1</v>
      </c>
      <c r="E57" s="8" t="s">
        <v>114</v>
      </c>
      <c r="F57" s="9" t="s">
        <v>103</v>
      </c>
      <c r="G57" s="19" t="b">
        <f t="shared" si="1"/>
        <v>1</v>
      </c>
      <c r="H57" s="21">
        <f t="shared" si="2"/>
        <v>1521</v>
      </c>
      <c r="I57" s="21">
        <f>SUMIFS('2016 DATA'!$H:$H,'2016 DATA'!$C:$C,'2016 SCORES'!$C57,'2016 DATA'!$I:$I,'2016 SCORES'!I$3)</f>
        <v>1521</v>
      </c>
      <c r="J57" s="21">
        <f>SUMIFS('2016 DATA'!$H:$H,'2016 DATA'!$C:$C,'2016 SCORES'!$C57,'2016 DATA'!$I:$I,'2016 SCORES'!J$3)</f>
        <v>0</v>
      </c>
      <c r="K57" s="21">
        <f>SUMIFS('2016 DATA'!$H:$H,'2016 DATA'!$C:$C,'2016 SCORES'!$C57,'2016 DATA'!$I:$I,'2016 SCORES'!K$3)</f>
        <v>0</v>
      </c>
      <c r="L57" s="21">
        <f>SUMIFS('2016 DATA'!$H:$H,'2016 DATA'!$C:$C,'2016 SCORES'!$C57,'2016 DATA'!$I:$I,'2016 SCORES'!L$3)</f>
        <v>0</v>
      </c>
      <c r="M57" s="3"/>
      <c r="N57" s="3"/>
      <c r="O57" s="5">
        <v>162</v>
      </c>
      <c r="P57" s="5" t="s">
        <v>114</v>
      </c>
      <c r="Q57" s="5">
        <v>180</v>
      </c>
      <c r="R57" s="5" t="s">
        <v>114</v>
      </c>
      <c r="S57" s="5">
        <v>133</v>
      </c>
      <c r="T57" s="5" t="s">
        <v>114</v>
      </c>
      <c r="U57" s="5">
        <v>189</v>
      </c>
      <c r="V57" s="5" t="s">
        <v>114</v>
      </c>
      <c r="W57" s="5">
        <v>174</v>
      </c>
      <c r="X57" s="5" t="s">
        <v>114</v>
      </c>
      <c r="Y57" s="5">
        <v>194</v>
      </c>
      <c r="Z57" s="5" t="s">
        <v>114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>
        <v>138</v>
      </c>
      <c r="AZ57" s="5" t="s">
        <v>114</v>
      </c>
      <c r="BA57" s="5"/>
      <c r="BB57" s="5"/>
      <c r="BC57" s="5"/>
      <c r="BD57" s="5"/>
      <c r="BE57" s="5">
        <v>165</v>
      </c>
      <c r="BF57" s="5" t="s">
        <v>114</v>
      </c>
      <c r="BG57" s="5"/>
      <c r="BH57" s="5"/>
      <c r="BI57" s="5"/>
      <c r="BJ57" s="5"/>
      <c r="BK57" s="5"/>
      <c r="BL57" s="5"/>
      <c r="BM57" s="5">
        <v>186</v>
      </c>
      <c r="BN57" s="5" t="s">
        <v>114</v>
      </c>
      <c r="BO57" s="5"/>
      <c r="BP57" s="5"/>
      <c r="BQ57" s="5"/>
      <c r="BR57" s="5"/>
    </row>
    <row r="58" spans="1:70" x14ac:dyDescent="0.2">
      <c r="A58" s="8" t="s">
        <v>134</v>
      </c>
      <c r="B58" s="8" t="s">
        <v>15</v>
      </c>
      <c r="C58" s="8" t="str">
        <f t="shared" si="0"/>
        <v>KNIGHT Ryan</v>
      </c>
      <c r="D58" s="8" t="s">
        <v>1</v>
      </c>
      <c r="E58" s="8" t="s">
        <v>114</v>
      </c>
      <c r="F58" s="9" t="s">
        <v>103</v>
      </c>
      <c r="G58" s="19" t="b">
        <f t="shared" si="1"/>
        <v>1</v>
      </c>
      <c r="H58" s="21">
        <f t="shared" si="2"/>
        <v>165</v>
      </c>
      <c r="I58" s="21">
        <f>SUMIFS('2016 DATA'!$H:$H,'2016 DATA'!$C:$C,'2016 SCORES'!$C58,'2016 DATA'!$I:$I,'2016 SCORES'!I$3)</f>
        <v>165</v>
      </c>
      <c r="J58" s="21">
        <f>SUMIFS('2016 DATA'!$H:$H,'2016 DATA'!$C:$C,'2016 SCORES'!$C58,'2016 DATA'!$I:$I,'2016 SCORES'!J$3)</f>
        <v>0</v>
      </c>
      <c r="K58" s="21">
        <f>SUMIFS('2016 DATA'!$H:$H,'2016 DATA'!$C:$C,'2016 SCORES'!$C58,'2016 DATA'!$I:$I,'2016 SCORES'!K$3)</f>
        <v>0</v>
      </c>
      <c r="L58" s="21">
        <f>SUMIFS('2016 DATA'!$H:$H,'2016 DATA'!$C:$C,'2016 SCORES'!$C58,'2016 DATA'!$I:$I,'2016 SCORES'!L$3)</f>
        <v>0</v>
      </c>
      <c r="M58" s="3">
        <v>165</v>
      </c>
      <c r="N58" s="3" t="s">
        <v>114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</row>
    <row r="59" spans="1:70" x14ac:dyDescent="0.2">
      <c r="A59" s="8" t="s">
        <v>153</v>
      </c>
      <c r="B59" s="8" t="s">
        <v>78</v>
      </c>
      <c r="C59" s="8" t="str">
        <f t="shared" si="0"/>
        <v>LINKLATER Donna</v>
      </c>
      <c r="D59" s="8" t="s">
        <v>1</v>
      </c>
      <c r="E59" s="8" t="s">
        <v>114</v>
      </c>
      <c r="F59" s="9" t="s">
        <v>10</v>
      </c>
      <c r="G59" s="19" t="b">
        <f t="shared" si="1"/>
        <v>1</v>
      </c>
      <c r="H59" s="21">
        <f t="shared" si="2"/>
        <v>1033</v>
      </c>
      <c r="I59" s="21">
        <f>SUMIFS('2016 DATA'!$H:$H,'2016 DATA'!$C:$C,'2016 SCORES'!$C59,'2016 DATA'!$I:$I,'2016 SCORES'!I$3)</f>
        <v>1033</v>
      </c>
      <c r="J59" s="21">
        <f>SUMIFS('2016 DATA'!$H:$H,'2016 DATA'!$C:$C,'2016 SCORES'!$C59,'2016 DATA'!$I:$I,'2016 SCORES'!J$3)</f>
        <v>0</v>
      </c>
      <c r="K59" s="21">
        <f>SUMIFS('2016 DATA'!$H:$H,'2016 DATA'!$C:$C,'2016 SCORES'!$C59,'2016 DATA'!$I:$I,'2016 SCORES'!K$3)</f>
        <v>0</v>
      </c>
      <c r="L59" s="21">
        <f>SUMIFS('2016 DATA'!$H:$H,'2016 DATA'!$C:$C,'2016 SCORES'!$C59,'2016 DATA'!$I:$I,'2016 SCORES'!L$3)</f>
        <v>0</v>
      </c>
      <c r="M59" s="3"/>
      <c r="N59" s="3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>
        <v>141</v>
      </c>
      <c r="AT59" s="5" t="s">
        <v>114</v>
      </c>
      <c r="AU59" s="5"/>
      <c r="AV59" s="5"/>
      <c r="AW59" s="5"/>
      <c r="AX59" s="5"/>
      <c r="AY59" s="5">
        <v>91</v>
      </c>
      <c r="AZ59" s="5" t="s">
        <v>114</v>
      </c>
      <c r="BA59" s="5">
        <v>111</v>
      </c>
      <c r="BB59" s="5" t="s">
        <v>114</v>
      </c>
      <c r="BC59" s="5">
        <v>145</v>
      </c>
      <c r="BD59" s="5" t="s">
        <v>114</v>
      </c>
      <c r="BE59" s="5">
        <v>141</v>
      </c>
      <c r="BF59" s="5" t="s">
        <v>114</v>
      </c>
      <c r="BG59" s="5">
        <v>153</v>
      </c>
      <c r="BH59" s="5" t="s">
        <v>114</v>
      </c>
      <c r="BI59" s="5"/>
      <c r="BJ59" s="5"/>
      <c r="BK59" s="5"/>
      <c r="BL59" s="5"/>
      <c r="BM59" s="5"/>
      <c r="BN59" s="5"/>
      <c r="BO59" s="5">
        <v>126</v>
      </c>
      <c r="BP59" s="5" t="s">
        <v>114</v>
      </c>
      <c r="BQ59" s="5">
        <v>125</v>
      </c>
      <c r="BR59" s="5" t="s">
        <v>114</v>
      </c>
    </row>
    <row r="60" spans="1:70" x14ac:dyDescent="0.2">
      <c r="A60" s="8" t="s">
        <v>153</v>
      </c>
      <c r="B60" s="8" t="s">
        <v>77</v>
      </c>
      <c r="C60" s="8" t="str">
        <f t="shared" si="0"/>
        <v>LINKLATER Neil</v>
      </c>
      <c r="D60" s="8" t="s">
        <v>1</v>
      </c>
      <c r="E60" s="8" t="s">
        <v>114</v>
      </c>
      <c r="F60" s="9" t="s">
        <v>103</v>
      </c>
      <c r="G60" s="19" t="b">
        <f t="shared" si="1"/>
        <v>1</v>
      </c>
      <c r="H60" s="21">
        <f t="shared" si="2"/>
        <v>2647</v>
      </c>
      <c r="I60" s="21">
        <f>SUMIFS('2016 DATA'!$H:$H,'2016 DATA'!$C:$C,'2016 SCORES'!$C60,'2016 DATA'!$I:$I,'2016 SCORES'!I$3)</f>
        <v>2647</v>
      </c>
      <c r="J60" s="21">
        <f>SUMIFS('2016 DATA'!$H:$H,'2016 DATA'!$C:$C,'2016 SCORES'!$C60,'2016 DATA'!$I:$I,'2016 SCORES'!J$3)</f>
        <v>0</v>
      </c>
      <c r="K60" s="21">
        <f>SUMIFS('2016 DATA'!$H:$H,'2016 DATA'!$C:$C,'2016 SCORES'!$C60,'2016 DATA'!$I:$I,'2016 SCORES'!K$3)</f>
        <v>0</v>
      </c>
      <c r="L60" s="21">
        <f>SUMIFS('2016 DATA'!$H:$H,'2016 DATA'!$C:$C,'2016 SCORES'!$C60,'2016 DATA'!$I:$I,'2016 SCORES'!L$3)</f>
        <v>0</v>
      </c>
      <c r="M60" s="3"/>
      <c r="N60" s="3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v>120</v>
      </c>
      <c r="Z60" s="5" t="s">
        <v>114</v>
      </c>
      <c r="AA60" s="5">
        <v>149</v>
      </c>
      <c r="AB60" s="5" t="s">
        <v>114</v>
      </c>
      <c r="AC60" s="5">
        <v>134</v>
      </c>
      <c r="AD60" s="5" t="s">
        <v>114</v>
      </c>
      <c r="AE60" s="5">
        <v>123</v>
      </c>
      <c r="AF60" s="5" t="s">
        <v>114</v>
      </c>
      <c r="AG60" s="5">
        <v>107</v>
      </c>
      <c r="AH60" s="5" t="s">
        <v>114</v>
      </c>
      <c r="AI60" s="5">
        <v>144</v>
      </c>
      <c r="AJ60" s="5" t="s">
        <v>114</v>
      </c>
      <c r="AK60" s="5">
        <v>139</v>
      </c>
      <c r="AL60" s="5" t="s">
        <v>114</v>
      </c>
      <c r="AM60" s="5">
        <v>126</v>
      </c>
      <c r="AN60" s="5" t="s">
        <v>114</v>
      </c>
      <c r="AO60" s="5">
        <v>168</v>
      </c>
      <c r="AP60" s="5" t="s">
        <v>114</v>
      </c>
      <c r="AQ60" s="5">
        <v>144</v>
      </c>
      <c r="AR60" s="5" t="s">
        <v>114</v>
      </c>
      <c r="AS60" s="5">
        <v>147</v>
      </c>
      <c r="AT60" s="5" t="s">
        <v>114</v>
      </c>
      <c r="AU60" s="5"/>
      <c r="AV60" s="5"/>
      <c r="AW60" s="5">
        <v>154</v>
      </c>
      <c r="AX60" s="5" t="s">
        <v>114</v>
      </c>
      <c r="AY60" s="5">
        <v>136</v>
      </c>
      <c r="AZ60" s="5" t="s">
        <v>114</v>
      </c>
      <c r="BA60" s="5">
        <v>163</v>
      </c>
      <c r="BB60" s="5" t="s">
        <v>114</v>
      </c>
      <c r="BC60" s="5">
        <v>178</v>
      </c>
      <c r="BD60" s="5" t="s">
        <v>114</v>
      </c>
      <c r="BE60" s="5">
        <v>129</v>
      </c>
      <c r="BF60" s="5" t="s">
        <v>114</v>
      </c>
      <c r="BG60" s="5">
        <v>143</v>
      </c>
      <c r="BH60" s="5" t="s">
        <v>114</v>
      </c>
      <c r="BI60" s="5"/>
      <c r="BJ60" s="5"/>
      <c r="BK60" s="5"/>
      <c r="BL60" s="5"/>
      <c r="BM60" s="5"/>
      <c r="BN60" s="5"/>
      <c r="BO60" s="5">
        <v>124</v>
      </c>
      <c r="BP60" s="5" t="s">
        <v>114</v>
      </c>
      <c r="BQ60" s="5">
        <v>119</v>
      </c>
      <c r="BR60" s="5" t="s">
        <v>114</v>
      </c>
    </row>
    <row r="61" spans="1:70" x14ac:dyDescent="0.2">
      <c r="A61" s="8" t="s">
        <v>153</v>
      </c>
      <c r="B61" s="8" t="s">
        <v>76</v>
      </c>
      <c r="C61" s="8" t="str">
        <f t="shared" si="0"/>
        <v>LINKLATER Riley</v>
      </c>
      <c r="D61" s="8" t="s">
        <v>2</v>
      </c>
      <c r="E61" s="8" t="s">
        <v>114</v>
      </c>
      <c r="F61" s="9" t="s">
        <v>103</v>
      </c>
      <c r="G61" s="19" t="b">
        <f t="shared" si="1"/>
        <v>1</v>
      </c>
      <c r="H61" s="21">
        <f t="shared" si="2"/>
        <v>2939</v>
      </c>
      <c r="I61" s="21">
        <f>SUMIFS('2016 DATA'!$H:$H,'2016 DATA'!$C:$C,'2016 SCORES'!$C61,'2016 DATA'!$I:$I,'2016 SCORES'!I$3)</f>
        <v>2939</v>
      </c>
      <c r="J61" s="21">
        <f>SUMIFS('2016 DATA'!$H:$H,'2016 DATA'!$C:$C,'2016 SCORES'!$C61,'2016 DATA'!$I:$I,'2016 SCORES'!J$3)</f>
        <v>0</v>
      </c>
      <c r="K61" s="21">
        <f>SUMIFS('2016 DATA'!$H:$H,'2016 DATA'!$C:$C,'2016 SCORES'!$C61,'2016 DATA'!$I:$I,'2016 SCORES'!K$3)</f>
        <v>0</v>
      </c>
      <c r="L61" s="21">
        <f>SUMIFS('2016 DATA'!$H:$H,'2016 DATA'!$C:$C,'2016 SCORES'!$C61,'2016 DATA'!$I:$I,'2016 SCORES'!L$3)</f>
        <v>0</v>
      </c>
      <c r="M61" s="3"/>
      <c r="N61" s="3"/>
      <c r="O61" s="5"/>
      <c r="P61" s="5"/>
      <c r="Q61" s="5"/>
      <c r="R61" s="5"/>
      <c r="S61" s="5"/>
      <c r="T61" s="5"/>
      <c r="U61" s="5">
        <v>186</v>
      </c>
      <c r="V61" s="5" t="s">
        <v>114</v>
      </c>
      <c r="W61" s="5"/>
      <c r="X61" s="5"/>
      <c r="Y61" s="5"/>
      <c r="Z61" s="5"/>
      <c r="AA61" s="5">
        <v>162</v>
      </c>
      <c r="AB61" s="5" t="s">
        <v>114</v>
      </c>
      <c r="AC61" s="5">
        <v>113</v>
      </c>
      <c r="AD61" s="5" t="s">
        <v>114</v>
      </c>
      <c r="AE61" s="5">
        <v>161</v>
      </c>
      <c r="AF61" s="5" t="s">
        <v>114</v>
      </c>
      <c r="AG61" s="5">
        <v>133</v>
      </c>
      <c r="AH61" s="5" t="s">
        <v>114</v>
      </c>
      <c r="AI61" s="5">
        <v>169</v>
      </c>
      <c r="AJ61" s="5" t="s">
        <v>114</v>
      </c>
      <c r="AK61" s="5">
        <v>173</v>
      </c>
      <c r="AL61" s="5" t="s">
        <v>114</v>
      </c>
      <c r="AM61" s="5">
        <v>159</v>
      </c>
      <c r="AN61" s="5" t="s">
        <v>114</v>
      </c>
      <c r="AO61" s="5">
        <v>160</v>
      </c>
      <c r="AP61" s="5" t="s">
        <v>114</v>
      </c>
      <c r="AQ61" s="5">
        <v>177</v>
      </c>
      <c r="AR61" s="5" t="s">
        <v>114</v>
      </c>
      <c r="AS61" s="5">
        <v>155</v>
      </c>
      <c r="AT61" s="5" t="s">
        <v>114</v>
      </c>
      <c r="AU61" s="5"/>
      <c r="AV61" s="5"/>
      <c r="AW61" s="5">
        <v>178</v>
      </c>
      <c r="AX61" s="5" t="s">
        <v>114</v>
      </c>
      <c r="AY61" s="5">
        <v>129</v>
      </c>
      <c r="AZ61" s="5" t="s">
        <v>114</v>
      </c>
      <c r="BA61" s="5">
        <v>165</v>
      </c>
      <c r="BB61" s="5" t="s">
        <v>114</v>
      </c>
      <c r="BC61" s="5">
        <v>190</v>
      </c>
      <c r="BD61" s="5" t="s">
        <v>114</v>
      </c>
      <c r="BE61" s="5">
        <v>166</v>
      </c>
      <c r="BF61" s="5" t="s">
        <v>114</v>
      </c>
      <c r="BG61" s="5">
        <v>188</v>
      </c>
      <c r="BH61" s="5" t="s">
        <v>114</v>
      </c>
      <c r="BI61" s="5"/>
      <c r="BJ61" s="5"/>
      <c r="BK61" s="5"/>
      <c r="BL61" s="5"/>
      <c r="BM61" s="5"/>
      <c r="BN61" s="5"/>
      <c r="BO61" s="5"/>
      <c r="BP61" s="5"/>
      <c r="BQ61" s="5">
        <v>175</v>
      </c>
      <c r="BR61" s="5" t="s">
        <v>114</v>
      </c>
    </row>
    <row r="62" spans="1:70" x14ac:dyDescent="0.2">
      <c r="A62" s="8" t="s">
        <v>212</v>
      </c>
      <c r="B62" s="8" t="s">
        <v>84</v>
      </c>
      <c r="C62" s="8" t="str">
        <f t="shared" si="0"/>
        <v>LITTLE Jasmine</v>
      </c>
      <c r="D62" s="10" t="s">
        <v>4</v>
      </c>
      <c r="E62" s="8" t="s">
        <v>0</v>
      </c>
      <c r="F62" s="9" t="s">
        <v>10</v>
      </c>
      <c r="G62" s="19" t="b">
        <f t="shared" si="1"/>
        <v>1</v>
      </c>
      <c r="H62" s="21">
        <f t="shared" si="2"/>
        <v>135</v>
      </c>
      <c r="I62" s="21">
        <f>SUMIFS('2016 DATA'!$H:$H,'2016 DATA'!$C:$C,'2016 SCORES'!$C62,'2016 DATA'!$I:$I,'2016 SCORES'!I$3)</f>
        <v>0</v>
      </c>
      <c r="J62" s="21">
        <f>SUMIFS('2016 DATA'!$H:$H,'2016 DATA'!$C:$C,'2016 SCORES'!$C62,'2016 DATA'!$I:$I,'2016 SCORES'!J$3)</f>
        <v>135</v>
      </c>
      <c r="K62" s="21">
        <f>SUMIFS('2016 DATA'!$H:$H,'2016 DATA'!$C:$C,'2016 SCORES'!$C62,'2016 DATA'!$I:$I,'2016 SCORES'!K$3)</f>
        <v>0</v>
      </c>
      <c r="L62" s="21">
        <f>SUMIFS('2016 DATA'!$H:$H,'2016 DATA'!$C:$C,'2016 SCORES'!$C62,'2016 DATA'!$I:$I,'2016 SCORES'!L$3)</f>
        <v>0</v>
      </c>
      <c r="M62" s="3"/>
      <c r="N62" s="3"/>
      <c r="O62" s="5"/>
      <c r="P62" s="5"/>
      <c r="Q62" s="5"/>
      <c r="R62" s="5"/>
      <c r="S62" s="5">
        <v>49</v>
      </c>
      <c r="T62" s="5" t="s">
        <v>0</v>
      </c>
      <c r="U62" s="5">
        <v>48</v>
      </c>
      <c r="V62" s="5" t="s">
        <v>0</v>
      </c>
      <c r="W62" s="5">
        <v>38</v>
      </c>
      <c r="X62" s="5" t="s">
        <v>0</v>
      </c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</row>
    <row r="63" spans="1:70" x14ac:dyDescent="0.2">
      <c r="A63" s="8" t="s">
        <v>212</v>
      </c>
      <c r="B63" s="8" t="s">
        <v>190</v>
      </c>
      <c r="C63" s="8" t="str">
        <f t="shared" si="0"/>
        <v>LITTLE Chloe</v>
      </c>
      <c r="D63" s="10" t="s">
        <v>2</v>
      </c>
      <c r="E63" s="8" t="s">
        <v>0</v>
      </c>
      <c r="F63" s="9" t="s">
        <v>10</v>
      </c>
      <c r="G63" s="19" t="b">
        <f t="shared" si="1"/>
        <v>1</v>
      </c>
      <c r="H63" s="21">
        <f t="shared" si="2"/>
        <v>28</v>
      </c>
      <c r="I63" s="21">
        <f>SUMIFS('2016 DATA'!$H:$H,'2016 DATA'!$C:$C,'2016 SCORES'!$C63,'2016 DATA'!$I:$I,'2016 SCORES'!I$3)</f>
        <v>0</v>
      </c>
      <c r="J63" s="21">
        <f>SUMIFS('2016 DATA'!$H:$H,'2016 DATA'!$C:$C,'2016 SCORES'!$C63,'2016 DATA'!$I:$I,'2016 SCORES'!J$3)</f>
        <v>28</v>
      </c>
      <c r="K63" s="21">
        <f>SUMIFS('2016 DATA'!$H:$H,'2016 DATA'!$C:$C,'2016 SCORES'!$C63,'2016 DATA'!$I:$I,'2016 SCORES'!K$3)</f>
        <v>0</v>
      </c>
      <c r="L63" s="21">
        <f>SUMIFS('2016 DATA'!$H:$H,'2016 DATA'!$C:$C,'2016 SCORES'!$C63,'2016 DATA'!$I:$I,'2016 SCORES'!L$3)</f>
        <v>0</v>
      </c>
      <c r="M63" s="3"/>
      <c r="N63" s="3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>
        <v>28</v>
      </c>
      <c r="AT63" s="5" t="s">
        <v>0</v>
      </c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</row>
    <row r="64" spans="1:70" x14ac:dyDescent="0.2">
      <c r="A64" s="8" t="s">
        <v>212</v>
      </c>
      <c r="B64" s="8" t="s">
        <v>83</v>
      </c>
      <c r="C64" s="8" t="str">
        <f t="shared" si="0"/>
        <v>LITTLE Lincoln</v>
      </c>
      <c r="D64" s="10" t="s">
        <v>1</v>
      </c>
      <c r="E64" s="8" t="s">
        <v>0</v>
      </c>
      <c r="F64" s="9" t="s">
        <v>103</v>
      </c>
      <c r="G64" s="19" t="b">
        <f t="shared" si="1"/>
        <v>1</v>
      </c>
      <c r="H64" s="21">
        <f t="shared" si="2"/>
        <v>290</v>
      </c>
      <c r="I64" s="21">
        <f>SUMIFS('2016 DATA'!$H:$H,'2016 DATA'!$C:$C,'2016 SCORES'!$C64,'2016 DATA'!$I:$I,'2016 SCORES'!I$3)</f>
        <v>0</v>
      </c>
      <c r="J64" s="21">
        <f>SUMIFS('2016 DATA'!$H:$H,'2016 DATA'!$C:$C,'2016 SCORES'!$C64,'2016 DATA'!$I:$I,'2016 SCORES'!J$3)</f>
        <v>290</v>
      </c>
      <c r="K64" s="21">
        <f>SUMIFS('2016 DATA'!$H:$H,'2016 DATA'!$C:$C,'2016 SCORES'!$C64,'2016 DATA'!$I:$I,'2016 SCORES'!K$3)</f>
        <v>0</v>
      </c>
      <c r="L64" s="21">
        <f>SUMIFS('2016 DATA'!$H:$H,'2016 DATA'!$C:$C,'2016 SCORES'!$C64,'2016 DATA'!$I:$I,'2016 SCORES'!L$3)</f>
        <v>0</v>
      </c>
      <c r="M64" s="3"/>
      <c r="N64" s="3"/>
      <c r="O64" s="5"/>
      <c r="P64" s="5"/>
      <c r="Q64" s="5"/>
      <c r="R64" s="5"/>
      <c r="S64" s="5"/>
      <c r="T64" s="5"/>
      <c r="U64" s="5">
        <v>53</v>
      </c>
      <c r="V64" s="5" t="s">
        <v>0</v>
      </c>
      <c r="W64" s="5">
        <v>56</v>
      </c>
      <c r="X64" s="5" t="s">
        <v>0</v>
      </c>
      <c r="Y64" s="5">
        <v>59</v>
      </c>
      <c r="Z64" s="5" t="s">
        <v>0</v>
      </c>
      <c r="AA64" s="5">
        <v>60</v>
      </c>
      <c r="AB64" s="5" t="s">
        <v>0</v>
      </c>
      <c r="AC64" s="5"/>
      <c r="AD64" s="5"/>
      <c r="AE64" s="5"/>
      <c r="AF64" s="5"/>
      <c r="AG64" s="5">
        <v>62</v>
      </c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</row>
    <row r="65" spans="1:70" x14ac:dyDescent="0.2">
      <c r="A65" s="8" t="s">
        <v>213</v>
      </c>
      <c r="B65" s="8" t="s">
        <v>117</v>
      </c>
      <c r="C65" s="8" t="str">
        <f t="shared" si="0"/>
        <v>LOUDER Amber</v>
      </c>
      <c r="D65" s="10" t="s">
        <v>4</v>
      </c>
      <c r="E65" s="8" t="s">
        <v>0</v>
      </c>
      <c r="F65" s="9" t="s">
        <v>10</v>
      </c>
      <c r="G65" s="19" t="b">
        <f t="shared" si="1"/>
        <v>1</v>
      </c>
      <c r="H65" s="21">
        <f t="shared" si="2"/>
        <v>56</v>
      </c>
      <c r="I65" s="21">
        <f>SUMIFS('2016 DATA'!$H:$H,'2016 DATA'!$C:$C,'2016 SCORES'!$C65,'2016 DATA'!$I:$I,'2016 SCORES'!I$3)</f>
        <v>0</v>
      </c>
      <c r="J65" s="21">
        <f>SUMIFS('2016 DATA'!$H:$H,'2016 DATA'!$C:$C,'2016 SCORES'!$C65,'2016 DATA'!$I:$I,'2016 SCORES'!J$3)</f>
        <v>56</v>
      </c>
      <c r="K65" s="21">
        <f>SUMIFS('2016 DATA'!$H:$H,'2016 DATA'!$C:$C,'2016 SCORES'!$C65,'2016 DATA'!$I:$I,'2016 SCORES'!K$3)</f>
        <v>0</v>
      </c>
      <c r="L65" s="21">
        <f>SUMIFS('2016 DATA'!$H:$H,'2016 DATA'!$C:$C,'2016 SCORES'!$C65,'2016 DATA'!$I:$I,'2016 SCORES'!L$3)</f>
        <v>0</v>
      </c>
      <c r="M65" s="3"/>
      <c r="N65" s="3"/>
      <c r="O65" s="5"/>
      <c r="P65" s="5"/>
      <c r="Q65" s="5"/>
      <c r="R65" s="5"/>
      <c r="S65" s="5"/>
      <c r="T65" s="5"/>
      <c r="U65" s="5">
        <v>56</v>
      </c>
      <c r="V65" s="5" t="s">
        <v>0</v>
      </c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</row>
    <row r="66" spans="1:70" x14ac:dyDescent="0.2">
      <c r="A66" s="8" t="s">
        <v>214</v>
      </c>
      <c r="B66" s="8" t="s">
        <v>107</v>
      </c>
      <c r="C66" s="8" t="str">
        <f t="shared" si="0"/>
        <v>LUECKE Charlotte</v>
      </c>
      <c r="D66" s="10" t="s">
        <v>187</v>
      </c>
      <c r="E66" s="8" t="s">
        <v>0</v>
      </c>
      <c r="F66" s="9" t="s">
        <v>10</v>
      </c>
      <c r="G66" s="19" t="b">
        <f t="shared" si="1"/>
        <v>1</v>
      </c>
      <c r="H66" s="21">
        <f t="shared" si="2"/>
        <v>23</v>
      </c>
      <c r="I66" s="21">
        <f>SUMIFS('2016 DATA'!$H:$H,'2016 DATA'!$C:$C,'2016 SCORES'!$C66,'2016 DATA'!$I:$I,'2016 SCORES'!I$3)</f>
        <v>0</v>
      </c>
      <c r="J66" s="21">
        <f>SUMIFS('2016 DATA'!$H:$H,'2016 DATA'!$C:$C,'2016 SCORES'!$C66,'2016 DATA'!$I:$I,'2016 SCORES'!J$3)</f>
        <v>23</v>
      </c>
      <c r="K66" s="21">
        <f>SUMIFS('2016 DATA'!$H:$H,'2016 DATA'!$C:$C,'2016 SCORES'!$C66,'2016 DATA'!$I:$I,'2016 SCORES'!K$3)</f>
        <v>0</v>
      </c>
      <c r="L66" s="21">
        <f>SUMIFS('2016 DATA'!$H:$H,'2016 DATA'!$C:$C,'2016 SCORES'!$C66,'2016 DATA'!$I:$I,'2016 SCORES'!L$3)</f>
        <v>0</v>
      </c>
      <c r="M66" s="3"/>
      <c r="N66" s="3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>
        <v>23</v>
      </c>
      <c r="AV66" s="5" t="s">
        <v>0</v>
      </c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</row>
    <row r="67" spans="1:70" x14ac:dyDescent="0.2">
      <c r="A67" s="8" t="s">
        <v>214</v>
      </c>
      <c r="B67" s="8" t="s">
        <v>106</v>
      </c>
      <c r="C67" s="8" t="str">
        <f t="shared" si="0"/>
        <v>LUECKE Dave</v>
      </c>
      <c r="D67" s="10" t="s">
        <v>1</v>
      </c>
      <c r="E67" s="8" t="s">
        <v>114</v>
      </c>
      <c r="F67" s="9" t="s">
        <v>103</v>
      </c>
      <c r="G67" s="19" t="b">
        <f t="shared" si="1"/>
        <v>1</v>
      </c>
      <c r="H67" s="21">
        <f t="shared" si="2"/>
        <v>166</v>
      </c>
      <c r="I67" s="21">
        <f>SUMIFS('2016 DATA'!$H:$H,'2016 DATA'!$C:$C,'2016 SCORES'!$C67,'2016 DATA'!$I:$I,'2016 SCORES'!I$3)</f>
        <v>166</v>
      </c>
      <c r="J67" s="21">
        <f>SUMIFS('2016 DATA'!$H:$H,'2016 DATA'!$C:$C,'2016 SCORES'!$C67,'2016 DATA'!$I:$I,'2016 SCORES'!J$3)</f>
        <v>0</v>
      </c>
      <c r="K67" s="21">
        <f>SUMIFS('2016 DATA'!$H:$H,'2016 DATA'!$C:$C,'2016 SCORES'!$C67,'2016 DATA'!$I:$I,'2016 SCORES'!K$3)</f>
        <v>0</v>
      </c>
      <c r="L67" s="21">
        <f>SUMIFS('2016 DATA'!$H:$H,'2016 DATA'!$C:$C,'2016 SCORES'!$C67,'2016 DATA'!$I:$I,'2016 SCORES'!L$3)</f>
        <v>0</v>
      </c>
      <c r="M67" s="3"/>
      <c r="N67" s="3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>
        <v>166</v>
      </c>
      <c r="AV67" s="5" t="s">
        <v>114</v>
      </c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</row>
    <row r="68" spans="1:70" x14ac:dyDescent="0.2">
      <c r="A68" s="8" t="s">
        <v>214</v>
      </c>
      <c r="B68" s="8" t="s">
        <v>108</v>
      </c>
      <c r="C68" s="8" t="str">
        <f t="shared" si="0"/>
        <v>LUECKE Peter</v>
      </c>
      <c r="D68" s="10" t="s">
        <v>1</v>
      </c>
      <c r="E68" s="10" t="s">
        <v>197</v>
      </c>
      <c r="F68" s="9" t="s">
        <v>103</v>
      </c>
      <c r="G68" s="19" t="b">
        <f t="shared" si="1"/>
        <v>1</v>
      </c>
      <c r="H68" s="21">
        <f t="shared" si="2"/>
        <v>81</v>
      </c>
      <c r="I68" s="21">
        <f>SUMIFS('2016 DATA'!$H:$H,'2016 DATA'!$C:$C,'2016 SCORES'!$C68,'2016 DATA'!$I:$I,'2016 SCORES'!I$3)</f>
        <v>0</v>
      </c>
      <c r="J68" s="21">
        <f>SUMIFS('2016 DATA'!$H:$H,'2016 DATA'!$C:$C,'2016 SCORES'!$C68,'2016 DATA'!$I:$I,'2016 SCORES'!J$3)</f>
        <v>0</v>
      </c>
      <c r="K68" s="21">
        <f>SUMIFS('2016 DATA'!$H:$H,'2016 DATA'!$C:$C,'2016 SCORES'!$C68,'2016 DATA'!$I:$I,'2016 SCORES'!K$3)</f>
        <v>81</v>
      </c>
      <c r="L68" s="21">
        <f>SUMIFS('2016 DATA'!$H:$H,'2016 DATA'!$C:$C,'2016 SCORES'!$C68,'2016 DATA'!$I:$I,'2016 SCORES'!L$3)</f>
        <v>0</v>
      </c>
      <c r="M68" s="3"/>
      <c r="N68" s="3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>
        <v>81</v>
      </c>
      <c r="AV68" s="5" t="s">
        <v>197</v>
      </c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</row>
    <row r="69" spans="1:70" x14ac:dyDescent="0.2">
      <c r="A69" s="8" t="s">
        <v>129</v>
      </c>
      <c r="B69" s="8" t="s">
        <v>27</v>
      </c>
      <c r="C69" s="8" t="str">
        <f t="shared" ref="C69:C137" si="3">UPPER(A69)&amp;" "&amp;B69</f>
        <v>LYNCH Hayley</v>
      </c>
      <c r="D69" s="8" t="s">
        <v>2</v>
      </c>
      <c r="E69" s="8" t="s">
        <v>0</v>
      </c>
      <c r="F69" s="9" t="s">
        <v>10</v>
      </c>
      <c r="G69" s="19" t="b">
        <f t="shared" ref="G69:G132" si="4">H69=SUM(I69:L69)</f>
        <v>1</v>
      </c>
      <c r="H69" s="21">
        <f t="shared" ref="H69:H132" si="5">SUM(M69:AAP69)</f>
        <v>144</v>
      </c>
      <c r="I69" s="21">
        <f>SUMIFS('2016 DATA'!$H:$H,'2016 DATA'!$C:$C,'2016 SCORES'!$C69,'2016 DATA'!$I:$I,'2016 SCORES'!I$3)</f>
        <v>0</v>
      </c>
      <c r="J69" s="21">
        <f>SUMIFS('2016 DATA'!$H:$H,'2016 DATA'!$C:$C,'2016 SCORES'!$C69,'2016 DATA'!$I:$I,'2016 SCORES'!J$3)</f>
        <v>144</v>
      </c>
      <c r="K69" s="21">
        <f>SUMIFS('2016 DATA'!$H:$H,'2016 DATA'!$C:$C,'2016 SCORES'!$C69,'2016 DATA'!$I:$I,'2016 SCORES'!K$3)</f>
        <v>0</v>
      </c>
      <c r="L69" s="21">
        <f>SUMIFS('2016 DATA'!$H:$H,'2016 DATA'!$C:$C,'2016 SCORES'!$C69,'2016 DATA'!$I:$I,'2016 SCORES'!L$3)</f>
        <v>0</v>
      </c>
      <c r="M69" s="3"/>
      <c r="N69" s="3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>
        <v>40</v>
      </c>
      <c r="AF69" s="5" t="s">
        <v>0</v>
      </c>
      <c r="AG69" s="5">
        <v>28</v>
      </c>
      <c r="AH69" s="5" t="s">
        <v>0</v>
      </c>
      <c r="AI69" s="5"/>
      <c r="AJ69" s="5"/>
      <c r="AK69" s="5">
        <v>5</v>
      </c>
      <c r="AL69" s="5" t="s">
        <v>0</v>
      </c>
      <c r="AM69" s="5"/>
      <c r="AN69" s="5"/>
      <c r="AO69" s="5"/>
      <c r="AP69" s="5"/>
      <c r="AQ69" s="5"/>
      <c r="AR69" s="5"/>
      <c r="AS69" s="5"/>
      <c r="AT69" s="5"/>
      <c r="AU69" s="5">
        <v>23</v>
      </c>
      <c r="AV69" s="5" t="s">
        <v>0</v>
      </c>
      <c r="AW69" s="5"/>
      <c r="AX69" s="5"/>
      <c r="AY69" s="5"/>
      <c r="AZ69" s="5"/>
      <c r="BA69" s="5"/>
      <c r="BB69" s="5"/>
      <c r="BC69" s="5">
        <v>48</v>
      </c>
      <c r="BD69" s="5" t="s">
        <v>0</v>
      </c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</row>
    <row r="70" spans="1:70" x14ac:dyDescent="0.2">
      <c r="A70" s="8" t="s">
        <v>129</v>
      </c>
      <c r="B70" s="8" t="s">
        <v>26</v>
      </c>
      <c r="C70" s="8" t="str">
        <f t="shared" si="3"/>
        <v>LYNCH Jeff</v>
      </c>
      <c r="D70" s="8" t="s">
        <v>1</v>
      </c>
      <c r="E70" s="8" t="s">
        <v>114</v>
      </c>
      <c r="F70" s="9" t="s">
        <v>103</v>
      </c>
      <c r="G70" s="19" t="b">
        <f t="shared" si="4"/>
        <v>1</v>
      </c>
      <c r="H70" s="21">
        <f t="shared" si="5"/>
        <v>2187</v>
      </c>
      <c r="I70" s="21">
        <f>SUMIFS('2016 DATA'!$H:$H,'2016 DATA'!$C:$C,'2016 SCORES'!$C70,'2016 DATA'!$I:$I,'2016 SCORES'!I$3)</f>
        <v>2187</v>
      </c>
      <c r="J70" s="21">
        <f>SUMIFS('2016 DATA'!$H:$H,'2016 DATA'!$C:$C,'2016 SCORES'!$C70,'2016 DATA'!$I:$I,'2016 SCORES'!J$3)</f>
        <v>0</v>
      </c>
      <c r="K70" s="21">
        <f>SUMIFS('2016 DATA'!$H:$H,'2016 DATA'!$C:$C,'2016 SCORES'!$C70,'2016 DATA'!$I:$I,'2016 SCORES'!K$3)</f>
        <v>0</v>
      </c>
      <c r="L70" s="21">
        <f>SUMIFS('2016 DATA'!$H:$H,'2016 DATA'!$C:$C,'2016 SCORES'!$C70,'2016 DATA'!$I:$I,'2016 SCORES'!L$3)</f>
        <v>0</v>
      </c>
      <c r="M70" s="3">
        <v>154</v>
      </c>
      <c r="N70" s="3" t="s">
        <v>114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v>168</v>
      </c>
      <c r="Z70" s="5" t="s">
        <v>114</v>
      </c>
      <c r="AA70" s="5">
        <v>156</v>
      </c>
      <c r="AB70" s="5" t="s">
        <v>114</v>
      </c>
      <c r="AC70" s="5"/>
      <c r="AD70" s="5"/>
      <c r="AE70" s="5">
        <v>166</v>
      </c>
      <c r="AF70" s="5" t="s">
        <v>114</v>
      </c>
      <c r="AG70" s="5">
        <v>142</v>
      </c>
      <c r="AH70" s="5" t="s">
        <v>114</v>
      </c>
      <c r="AI70" s="5"/>
      <c r="AJ70" s="5"/>
      <c r="AK70" s="5">
        <v>148</v>
      </c>
      <c r="AL70" s="5" t="s">
        <v>114</v>
      </c>
      <c r="AM70" s="5">
        <v>145</v>
      </c>
      <c r="AN70" s="5" t="s">
        <v>114</v>
      </c>
      <c r="AO70" s="5">
        <v>163</v>
      </c>
      <c r="AP70" s="5" t="s">
        <v>114</v>
      </c>
      <c r="AQ70" s="5"/>
      <c r="AR70" s="5"/>
      <c r="AS70" s="5">
        <v>159</v>
      </c>
      <c r="AT70" s="5" t="s">
        <v>114</v>
      </c>
      <c r="AU70" s="5">
        <v>163</v>
      </c>
      <c r="AV70" s="5" t="s">
        <v>114</v>
      </c>
      <c r="AW70" s="5">
        <v>137</v>
      </c>
      <c r="AX70" s="5" t="s">
        <v>114</v>
      </c>
      <c r="AY70" s="5"/>
      <c r="AZ70" s="5"/>
      <c r="BA70" s="5"/>
      <c r="BB70" s="5"/>
      <c r="BC70" s="5">
        <v>180</v>
      </c>
      <c r="BD70" s="5" t="s">
        <v>114</v>
      </c>
      <c r="BE70" s="5">
        <v>148</v>
      </c>
      <c r="BF70" s="5" t="s">
        <v>114</v>
      </c>
      <c r="BG70" s="5">
        <v>158</v>
      </c>
      <c r="BH70" s="5" t="s">
        <v>114</v>
      </c>
      <c r="BI70" s="5"/>
      <c r="BJ70" s="5"/>
      <c r="BK70" s="5"/>
      <c r="BL70" s="5"/>
      <c r="BM70" s="5"/>
      <c r="BN70" s="5"/>
      <c r="BO70" s="5"/>
      <c r="BP70" s="5"/>
      <c r="BQ70" s="5"/>
      <c r="BR70" s="5"/>
    </row>
    <row r="71" spans="1:70" x14ac:dyDescent="0.2">
      <c r="A71" s="8" t="s">
        <v>103</v>
      </c>
      <c r="B71" s="8" t="s">
        <v>102</v>
      </c>
      <c r="C71" s="8" t="str">
        <f t="shared" si="3"/>
        <v>M Nik</v>
      </c>
      <c r="D71" s="10" t="s">
        <v>1</v>
      </c>
      <c r="E71" s="10" t="s">
        <v>194</v>
      </c>
      <c r="F71" s="9" t="s">
        <v>103</v>
      </c>
      <c r="G71" s="19" t="b">
        <f t="shared" ref="G71:G77" si="6">H71=SUM(I71:L71)</f>
        <v>1</v>
      </c>
      <c r="H71" s="21">
        <f t="shared" ref="H71:H77" si="7">SUM(M71:AAP71)</f>
        <v>40</v>
      </c>
      <c r="I71" s="21">
        <f>SUMIFS('2016 DATA'!$H:$H,'2016 DATA'!$C:$C,'2016 SCORES'!$C71,'2016 DATA'!$I:$I,'2016 SCORES'!I$3)</f>
        <v>0</v>
      </c>
      <c r="J71" s="21">
        <f>SUMIFS('2016 DATA'!$H:$H,'2016 DATA'!$C:$C,'2016 SCORES'!$C71,'2016 DATA'!$I:$I,'2016 SCORES'!J$3)</f>
        <v>0</v>
      </c>
      <c r="K71" s="21">
        <f>SUMIFS('2016 DATA'!$H:$H,'2016 DATA'!$C:$C,'2016 SCORES'!$C71,'2016 DATA'!$I:$I,'2016 SCORES'!K$3)</f>
        <v>0</v>
      </c>
      <c r="L71" s="21">
        <f>SUMIFS('2016 DATA'!$H:$H,'2016 DATA'!$C:$C,'2016 SCORES'!$C71,'2016 DATA'!$I:$I,'2016 SCORES'!L$3)</f>
        <v>40</v>
      </c>
      <c r="M71" s="3"/>
      <c r="N71" s="3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>
        <v>40</v>
      </c>
      <c r="AR71" s="5" t="s">
        <v>194</v>
      </c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</row>
    <row r="72" spans="1:70" x14ac:dyDescent="0.2">
      <c r="A72" s="8" t="s">
        <v>146</v>
      </c>
      <c r="B72" s="8" t="s">
        <v>74</v>
      </c>
      <c r="C72" s="8" t="str">
        <f t="shared" si="3"/>
        <v>MAC GREGOR Gavin</v>
      </c>
      <c r="D72" s="8" t="s">
        <v>1</v>
      </c>
      <c r="E72" s="8" t="s">
        <v>0</v>
      </c>
      <c r="F72" s="9" t="s">
        <v>103</v>
      </c>
      <c r="G72" s="19" t="b">
        <f t="shared" si="6"/>
        <v>1</v>
      </c>
      <c r="H72" s="21">
        <f t="shared" si="7"/>
        <v>243</v>
      </c>
      <c r="I72" s="21">
        <f>SUMIFS('2016 DATA'!$H:$H,'2016 DATA'!$C:$C,'2016 SCORES'!$C72,'2016 DATA'!$I:$I,'2016 SCORES'!I$3)</f>
        <v>0</v>
      </c>
      <c r="J72" s="21">
        <f>SUMIFS('2016 DATA'!$H:$H,'2016 DATA'!$C:$C,'2016 SCORES'!$C72,'2016 DATA'!$I:$I,'2016 SCORES'!J$3)</f>
        <v>243</v>
      </c>
      <c r="K72" s="21">
        <f>SUMIFS('2016 DATA'!$H:$H,'2016 DATA'!$C:$C,'2016 SCORES'!$C72,'2016 DATA'!$I:$I,'2016 SCORES'!K$3)</f>
        <v>0</v>
      </c>
      <c r="L72" s="21">
        <f>SUMIFS('2016 DATA'!$H:$H,'2016 DATA'!$C:$C,'2016 SCORES'!$C72,'2016 DATA'!$I:$I,'2016 SCORES'!L$3)</f>
        <v>0</v>
      </c>
      <c r="M72" s="3"/>
      <c r="N72" s="3"/>
      <c r="O72" s="5"/>
      <c r="P72" s="5"/>
      <c r="Q72" s="5"/>
      <c r="R72" s="5"/>
      <c r="S72" s="5">
        <v>114</v>
      </c>
      <c r="T72" s="5" t="s">
        <v>0</v>
      </c>
      <c r="U72" s="5"/>
      <c r="V72" s="5"/>
      <c r="W72" s="5"/>
      <c r="X72" s="5"/>
      <c r="Y72" s="5">
        <v>129</v>
      </c>
      <c r="Z72" s="5" t="s">
        <v>0</v>
      </c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</row>
    <row r="73" spans="1:70" x14ac:dyDescent="0.2">
      <c r="A73" s="8" t="s">
        <v>135</v>
      </c>
      <c r="B73" s="8" t="s">
        <v>43</v>
      </c>
      <c r="C73" s="8" t="str">
        <f t="shared" si="3"/>
        <v>MANNERS Chris</v>
      </c>
      <c r="D73" s="8" t="s">
        <v>1</v>
      </c>
      <c r="E73" s="8" t="s">
        <v>0</v>
      </c>
      <c r="F73" s="9" t="s">
        <v>103</v>
      </c>
      <c r="G73" s="19" t="b">
        <f t="shared" si="6"/>
        <v>1</v>
      </c>
      <c r="H73" s="21">
        <f t="shared" si="7"/>
        <v>1008</v>
      </c>
      <c r="I73" s="21">
        <f>SUMIFS('2016 DATA'!$H:$H,'2016 DATA'!$C:$C,'2016 SCORES'!$C73,'2016 DATA'!$I:$I,'2016 SCORES'!I$3)</f>
        <v>0</v>
      </c>
      <c r="J73" s="21">
        <f>SUMIFS('2016 DATA'!$H:$H,'2016 DATA'!$C:$C,'2016 SCORES'!$C73,'2016 DATA'!$I:$I,'2016 SCORES'!J$3)</f>
        <v>1008</v>
      </c>
      <c r="K73" s="21">
        <f>SUMIFS('2016 DATA'!$H:$H,'2016 DATA'!$C:$C,'2016 SCORES'!$C73,'2016 DATA'!$I:$I,'2016 SCORES'!K$3)</f>
        <v>0</v>
      </c>
      <c r="L73" s="21">
        <f>SUMIFS('2016 DATA'!$H:$H,'2016 DATA'!$C:$C,'2016 SCORES'!$C73,'2016 DATA'!$I:$I,'2016 SCORES'!L$3)</f>
        <v>0</v>
      </c>
      <c r="M73" s="3">
        <v>0</v>
      </c>
      <c r="N73" s="3" t="s">
        <v>0</v>
      </c>
      <c r="O73" s="5">
        <v>109</v>
      </c>
      <c r="P73" s="5" t="s">
        <v>0</v>
      </c>
      <c r="Q73" s="5"/>
      <c r="R73" s="5"/>
      <c r="S73" s="5">
        <v>161</v>
      </c>
      <c r="T73" s="5" t="s">
        <v>0</v>
      </c>
      <c r="U73" s="5"/>
      <c r="V73" s="5"/>
      <c r="W73" s="5">
        <v>149</v>
      </c>
      <c r="X73" s="5" t="s">
        <v>0</v>
      </c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>
        <v>118</v>
      </c>
      <c r="AL73" s="5" t="s">
        <v>0</v>
      </c>
      <c r="AM73" s="5"/>
      <c r="AN73" s="5"/>
      <c r="AO73" s="5">
        <v>125</v>
      </c>
      <c r="AP73" s="5" t="s">
        <v>0</v>
      </c>
      <c r="AQ73" s="5"/>
      <c r="AR73" s="5"/>
      <c r="AS73" s="5"/>
      <c r="AT73" s="5"/>
      <c r="AU73" s="5"/>
      <c r="AV73" s="5"/>
      <c r="AW73" s="5"/>
      <c r="AX73" s="5"/>
      <c r="AY73" s="5">
        <v>108</v>
      </c>
      <c r="AZ73" s="5" t="s">
        <v>0</v>
      </c>
      <c r="BA73" s="5">
        <v>124</v>
      </c>
      <c r="BB73" s="5" t="s">
        <v>0</v>
      </c>
      <c r="BC73" s="5"/>
      <c r="BD73" s="5"/>
      <c r="BE73" s="5"/>
      <c r="BF73" s="5"/>
      <c r="BG73" s="5"/>
      <c r="BH73" s="5"/>
      <c r="BI73" s="5">
        <v>114</v>
      </c>
      <c r="BJ73" s="5" t="s">
        <v>0</v>
      </c>
      <c r="BK73" s="5"/>
      <c r="BL73" s="5"/>
      <c r="BM73" s="5"/>
      <c r="BN73" s="5"/>
      <c r="BO73" s="5"/>
      <c r="BP73" s="5"/>
      <c r="BQ73" s="5"/>
      <c r="BR73" s="5"/>
    </row>
    <row r="74" spans="1:70" x14ac:dyDescent="0.2">
      <c r="A74" s="8" t="s">
        <v>215</v>
      </c>
      <c r="B74" s="8" t="s">
        <v>42</v>
      </c>
      <c r="C74" s="8" t="str">
        <f t="shared" si="3"/>
        <v>MARTIN Jack</v>
      </c>
      <c r="D74" s="10" t="s">
        <v>4</v>
      </c>
      <c r="E74" s="8" t="s">
        <v>114</v>
      </c>
      <c r="F74" s="9" t="s">
        <v>103</v>
      </c>
      <c r="G74" s="19" t="b">
        <f t="shared" si="6"/>
        <v>1</v>
      </c>
      <c r="H74" s="21">
        <f t="shared" si="7"/>
        <v>108</v>
      </c>
      <c r="I74" s="21">
        <f>SUMIFS('2016 DATA'!$H:$H,'2016 DATA'!$C:$C,'2016 SCORES'!$C74,'2016 DATA'!$I:$I,'2016 SCORES'!I$3)</f>
        <v>108</v>
      </c>
      <c r="J74" s="21">
        <f>SUMIFS('2016 DATA'!$H:$H,'2016 DATA'!$C:$C,'2016 SCORES'!$C74,'2016 DATA'!$I:$I,'2016 SCORES'!J$3)</f>
        <v>0</v>
      </c>
      <c r="K74" s="21">
        <f>SUMIFS('2016 DATA'!$H:$H,'2016 DATA'!$C:$C,'2016 SCORES'!$C74,'2016 DATA'!$I:$I,'2016 SCORES'!K$3)</f>
        <v>0</v>
      </c>
      <c r="L74" s="21">
        <f>SUMIFS('2016 DATA'!$H:$H,'2016 DATA'!$C:$C,'2016 SCORES'!$C74,'2016 DATA'!$I:$I,'2016 SCORES'!L$3)</f>
        <v>0</v>
      </c>
      <c r="M74" s="3"/>
      <c r="N74" s="3"/>
      <c r="O74" s="5"/>
      <c r="P74" s="5"/>
      <c r="Q74" s="5"/>
      <c r="R74" s="5"/>
      <c r="S74" s="5">
        <v>108</v>
      </c>
      <c r="T74" s="5" t="s">
        <v>114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</row>
    <row r="75" spans="1:70" x14ac:dyDescent="0.2">
      <c r="A75" s="8" t="s">
        <v>131</v>
      </c>
      <c r="B75" s="8" t="s">
        <v>116</v>
      </c>
      <c r="C75" s="8" t="str">
        <f t="shared" si="3"/>
        <v>MATTSON Geneo</v>
      </c>
      <c r="D75" s="8" t="s">
        <v>1</v>
      </c>
      <c r="E75" s="8" t="s">
        <v>0</v>
      </c>
      <c r="F75" s="9" t="s">
        <v>103</v>
      </c>
      <c r="G75" s="19" t="b">
        <f t="shared" si="6"/>
        <v>1</v>
      </c>
      <c r="H75" s="21">
        <f t="shared" si="7"/>
        <v>1172</v>
      </c>
      <c r="I75" s="21">
        <f>SUMIFS('2016 DATA'!$H:$H,'2016 DATA'!$C:$C,'2016 SCORES'!$C75,'2016 DATA'!$I:$I,'2016 SCORES'!I$3)</f>
        <v>0</v>
      </c>
      <c r="J75" s="21">
        <f>SUMIFS('2016 DATA'!$H:$H,'2016 DATA'!$C:$C,'2016 SCORES'!$C75,'2016 DATA'!$I:$I,'2016 SCORES'!J$3)</f>
        <v>1074</v>
      </c>
      <c r="K75" s="21">
        <f>SUMIFS('2016 DATA'!$H:$H,'2016 DATA'!$C:$C,'2016 SCORES'!$C75,'2016 DATA'!$I:$I,'2016 SCORES'!K$3)</f>
        <v>98</v>
      </c>
      <c r="L75" s="21">
        <f>SUMIFS('2016 DATA'!$H:$H,'2016 DATA'!$C:$C,'2016 SCORES'!$C75,'2016 DATA'!$I:$I,'2016 SCORES'!L$3)</f>
        <v>0</v>
      </c>
      <c r="M75" s="3">
        <v>85</v>
      </c>
      <c r="N75" s="8" t="s">
        <v>0</v>
      </c>
      <c r="O75" s="5"/>
      <c r="P75" s="5"/>
      <c r="Q75" s="5">
        <v>98</v>
      </c>
      <c r="R75" s="5" t="s">
        <v>197</v>
      </c>
      <c r="S75" s="5"/>
      <c r="T75" s="5"/>
      <c r="U75" s="5">
        <v>120</v>
      </c>
      <c r="V75" s="8" t="s">
        <v>0</v>
      </c>
      <c r="W75" s="5"/>
      <c r="X75" s="5"/>
      <c r="Y75" s="5"/>
      <c r="Z75" s="5"/>
      <c r="AA75" s="5"/>
      <c r="AB75" s="5"/>
      <c r="AC75" s="5">
        <v>95</v>
      </c>
      <c r="AD75" s="8" t="s">
        <v>0</v>
      </c>
      <c r="AE75" s="5"/>
      <c r="AF75" s="5"/>
      <c r="AG75" s="5">
        <v>78</v>
      </c>
      <c r="AH75" s="8" t="s">
        <v>0</v>
      </c>
      <c r="AI75" s="5"/>
      <c r="AJ75" s="5"/>
      <c r="AK75" s="5"/>
      <c r="AL75" s="5"/>
      <c r="AM75" s="5">
        <v>98</v>
      </c>
      <c r="AN75" s="8" t="s">
        <v>0</v>
      </c>
      <c r="AO75" s="5"/>
      <c r="AP75" s="5"/>
      <c r="AQ75" s="5"/>
      <c r="AR75" s="5"/>
      <c r="AS75" s="5">
        <v>95</v>
      </c>
      <c r="AT75" s="8" t="s">
        <v>0</v>
      </c>
      <c r="AU75" s="5"/>
      <c r="AV75" s="5"/>
      <c r="AW75" s="5">
        <v>130</v>
      </c>
      <c r="AX75" s="8" t="s">
        <v>0</v>
      </c>
      <c r="AY75" s="5"/>
      <c r="AZ75" s="5"/>
      <c r="BA75" s="5"/>
      <c r="BB75" s="5"/>
      <c r="BC75" s="5"/>
      <c r="BD75" s="5"/>
      <c r="BE75" s="5">
        <v>86</v>
      </c>
      <c r="BF75" s="8" t="s">
        <v>0</v>
      </c>
      <c r="BG75" s="5"/>
      <c r="BH75" s="5"/>
      <c r="BI75" s="5">
        <v>79</v>
      </c>
      <c r="BJ75" s="8" t="s">
        <v>0</v>
      </c>
      <c r="BK75" s="5"/>
      <c r="BL75" s="5"/>
      <c r="BM75" s="5">
        <v>102</v>
      </c>
      <c r="BN75" s="8" t="s">
        <v>0</v>
      </c>
      <c r="BO75" s="5">
        <v>106</v>
      </c>
      <c r="BP75" s="8" t="s">
        <v>0</v>
      </c>
      <c r="BQ75" s="5"/>
      <c r="BR75" s="5"/>
    </row>
    <row r="76" spans="1:70" x14ac:dyDescent="0.2">
      <c r="A76" s="8" t="s">
        <v>136</v>
      </c>
      <c r="B76" s="8" t="s">
        <v>40</v>
      </c>
      <c r="C76" s="8" t="str">
        <f t="shared" si="3"/>
        <v>MCCALLUM Greg</v>
      </c>
      <c r="D76" s="8" t="s">
        <v>1</v>
      </c>
      <c r="E76" s="8" t="s">
        <v>114</v>
      </c>
      <c r="F76" s="9" t="s">
        <v>103</v>
      </c>
      <c r="G76" s="19" t="b">
        <f t="shared" si="6"/>
        <v>1</v>
      </c>
      <c r="H76" s="21">
        <f t="shared" si="7"/>
        <v>3169</v>
      </c>
      <c r="I76" s="21">
        <f>SUMIFS('2016 DATA'!$H:$H,'2016 DATA'!$C:$C,'2016 SCORES'!$C76,'2016 DATA'!$I:$I,'2016 SCORES'!I$3)</f>
        <v>3169</v>
      </c>
      <c r="J76" s="21">
        <f>SUMIFS('2016 DATA'!$H:$H,'2016 DATA'!$C:$C,'2016 SCORES'!$C76,'2016 DATA'!$I:$I,'2016 SCORES'!J$3)</f>
        <v>0</v>
      </c>
      <c r="K76" s="21">
        <f>SUMIFS('2016 DATA'!$H:$H,'2016 DATA'!$C:$C,'2016 SCORES'!$C76,'2016 DATA'!$I:$I,'2016 SCORES'!K$3)</f>
        <v>0</v>
      </c>
      <c r="L76" s="21">
        <f>SUMIFS('2016 DATA'!$H:$H,'2016 DATA'!$C:$C,'2016 SCORES'!$C76,'2016 DATA'!$I:$I,'2016 SCORES'!L$3)</f>
        <v>0</v>
      </c>
      <c r="M76" s="3">
        <v>169</v>
      </c>
      <c r="N76" s="3" t="s">
        <v>114</v>
      </c>
      <c r="O76" s="5"/>
      <c r="P76" s="5"/>
      <c r="Q76" s="5">
        <v>164</v>
      </c>
      <c r="R76" s="5" t="s">
        <v>114</v>
      </c>
      <c r="S76" s="5">
        <v>157</v>
      </c>
      <c r="T76" s="5" t="s">
        <v>114</v>
      </c>
      <c r="U76" s="5">
        <v>179</v>
      </c>
      <c r="V76" s="5" t="s">
        <v>114</v>
      </c>
      <c r="W76" s="5">
        <v>164</v>
      </c>
      <c r="X76" s="5" t="s">
        <v>114</v>
      </c>
      <c r="Y76" s="5">
        <v>155</v>
      </c>
      <c r="Z76" s="5" t="s">
        <v>114</v>
      </c>
      <c r="AA76" s="5">
        <v>164</v>
      </c>
      <c r="AB76" s="5" t="s">
        <v>114</v>
      </c>
      <c r="AC76" s="5">
        <v>140</v>
      </c>
      <c r="AD76" s="5" t="s">
        <v>114</v>
      </c>
      <c r="AE76" s="5"/>
      <c r="AF76" s="5"/>
      <c r="AG76" s="5">
        <v>112</v>
      </c>
      <c r="AH76" s="5" t="s">
        <v>114</v>
      </c>
      <c r="AI76" s="5">
        <v>158</v>
      </c>
      <c r="AJ76" s="5" t="s">
        <v>114</v>
      </c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>
        <v>131</v>
      </c>
      <c r="AV76" s="5" t="s">
        <v>114</v>
      </c>
      <c r="AW76" s="5">
        <v>156</v>
      </c>
      <c r="AX76" s="5" t="s">
        <v>114</v>
      </c>
      <c r="AY76" s="5">
        <v>148</v>
      </c>
      <c r="AZ76" s="5" t="s">
        <v>114</v>
      </c>
      <c r="BA76" s="5"/>
      <c r="BB76" s="5"/>
      <c r="BC76" s="5">
        <v>162</v>
      </c>
      <c r="BD76" s="5" t="s">
        <v>114</v>
      </c>
      <c r="BE76" s="5">
        <v>168</v>
      </c>
      <c r="BF76" s="5" t="s">
        <v>114</v>
      </c>
      <c r="BG76" s="5">
        <v>166</v>
      </c>
      <c r="BH76" s="5" t="s">
        <v>114</v>
      </c>
      <c r="BI76" s="5">
        <v>177</v>
      </c>
      <c r="BJ76" s="5" t="s">
        <v>114</v>
      </c>
      <c r="BK76" s="5">
        <v>164</v>
      </c>
      <c r="BL76" s="5" t="s">
        <v>114</v>
      </c>
      <c r="BM76" s="5">
        <v>185</v>
      </c>
      <c r="BN76" s="5" t="s">
        <v>114</v>
      </c>
      <c r="BO76" s="5">
        <v>150</v>
      </c>
      <c r="BP76" s="5" t="s">
        <v>114</v>
      </c>
      <c r="BQ76" s="5"/>
      <c r="BR76" s="5"/>
    </row>
    <row r="77" spans="1:70" x14ac:dyDescent="0.2">
      <c r="A77" s="8" t="s">
        <v>136</v>
      </c>
      <c r="B77" s="8" t="s">
        <v>43</v>
      </c>
      <c r="C77" s="8" t="str">
        <f t="shared" si="3"/>
        <v>MCCALLUM Chris</v>
      </c>
      <c r="D77" s="8" t="s">
        <v>1</v>
      </c>
      <c r="E77" s="8" t="s">
        <v>114</v>
      </c>
      <c r="F77" s="9" t="s">
        <v>103</v>
      </c>
      <c r="G77" s="19" t="b">
        <f t="shared" si="6"/>
        <v>1</v>
      </c>
      <c r="H77" s="21">
        <f t="shared" si="7"/>
        <v>223</v>
      </c>
      <c r="I77" s="21">
        <f>SUMIFS('2016 DATA'!$H:$H,'2016 DATA'!$C:$C,'2016 SCORES'!$C77,'2016 DATA'!$I:$I,'2016 SCORES'!I$3)</f>
        <v>223</v>
      </c>
      <c r="J77" s="21">
        <f>SUMIFS('2016 DATA'!$H:$H,'2016 DATA'!$C:$C,'2016 SCORES'!$C77,'2016 DATA'!$I:$I,'2016 SCORES'!J$3)</f>
        <v>0</v>
      </c>
      <c r="K77" s="21">
        <f>SUMIFS('2016 DATA'!$H:$H,'2016 DATA'!$C:$C,'2016 SCORES'!$C77,'2016 DATA'!$I:$I,'2016 SCORES'!K$3)</f>
        <v>0</v>
      </c>
      <c r="L77" s="21">
        <f>SUMIFS('2016 DATA'!$H:$H,'2016 DATA'!$C:$C,'2016 SCORES'!$C77,'2016 DATA'!$I:$I,'2016 SCORES'!L$3)</f>
        <v>0</v>
      </c>
      <c r="M77" s="3"/>
      <c r="N77" s="3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>
        <v>113</v>
      </c>
      <c r="AV77" s="5" t="s">
        <v>114</v>
      </c>
      <c r="AW77" s="5">
        <v>110</v>
      </c>
      <c r="AX77" s="5" t="s">
        <v>114</v>
      </c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</row>
    <row r="78" spans="1:70" x14ac:dyDescent="0.2">
      <c r="A78" s="8" t="s">
        <v>136</v>
      </c>
      <c r="B78" s="8" t="s">
        <v>42</v>
      </c>
      <c r="C78" s="8" t="str">
        <f t="shared" si="3"/>
        <v>MCCALLUM Jack</v>
      </c>
      <c r="D78" s="8" t="s">
        <v>187</v>
      </c>
      <c r="E78" s="8" t="s">
        <v>114</v>
      </c>
      <c r="F78" s="9" t="s">
        <v>103</v>
      </c>
      <c r="G78" s="19" t="b">
        <f t="shared" si="4"/>
        <v>1</v>
      </c>
      <c r="H78" s="21">
        <f t="shared" si="5"/>
        <v>1962</v>
      </c>
      <c r="I78" s="21">
        <f>SUMIFS('2016 DATA'!$H:$H,'2016 DATA'!$C:$C,'2016 SCORES'!$C78,'2016 DATA'!$I:$I,'2016 SCORES'!I$3)</f>
        <v>1962</v>
      </c>
      <c r="J78" s="21">
        <f>SUMIFS('2016 DATA'!$H:$H,'2016 DATA'!$C:$C,'2016 SCORES'!$C78,'2016 DATA'!$I:$I,'2016 SCORES'!J$3)</f>
        <v>0</v>
      </c>
      <c r="K78" s="21">
        <f>SUMIFS('2016 DATA'!$H:$H,'2016 DATA'!$C:$C,'2016 SCORES'!$C78,'2016 DATA'!$I:$I,'2016 SCORES'!K$3)</f>
        <v>0</v>
      </c>
      <c r="L78" s="21">
        <f>SUMIFS('2016 DATA'!$H:$H,'2016 DATA'!$C:$C,'2016 SCORES'!$C78,'2016 DATA'!$I:$I,'2016 SCORES'!L$3)</f>
        <v>0</v>
      </c>
      <c r="M78" s="3">
        <v>129</v>
      </c>
      <c r="N78" s="3" t="s">
        <v>114</v>
      </c>
      <c r="O78" s="5"/>
      <c r="P78" s="5"/>
      <c r="Q78" s="5"/>
      <c r="R78" s="5"/>
      <c r="S78" s="5">
        <v>152</v>
      </c>
      <c r="T78" s="5" t="s">
        <v>114</v>
      </c>
      <c r="U78" s="5">
        <v>183</v>
      </c>
      <c r="V78" s="5" t="s">
        <v>114</v>
      </c>
      <c r="W78" s="5">
        <v>160</v>
      </c>
      <c r="X78" s="5" t="s">
        <v>114</v>
      </c>
      <c r="Y78" s="5">
        <v>158</v>
      </c>
      <c r="Z78" s="5" t="s">
        <v>114</v>
      </c>
      <c r="AA78" s="5"/>
      <c r="AB78" s="5"/>
      <c r="AC78" s="5"/>
      <c r="AD78" s="5"/>
      <c r="AE78" s="5"/>
      <c r="AF78" s="5"/>
      <c r="AG78" s="5"/>
      <c r="AH78" s="5"/>
      <c r="AI78" s="5">
        <v>146</v>
      </c>
      <c r="AJ78" s="5" t="s">
        <v>114</v>
      </c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>
        <v>130</v>
      </c>
      <c r="AV78" s="5" t="s">
        <v>114</v>
      </c>
      <c r="AW78" s="5"/>
      <c r="AX78" s="5"/>
      <c r="AY78" s="5"/>
      <c r="AZ78" s="5"/>
      <c r="BA78" s="5"/>
      <c r="BB78" s="5"/>
      <c r="BC78" s="5">
        <v>134</v>
      </c>
      <c r="BD78" s="5" t="s">
        <v>114</v>
      </c>
      <c r="BE78" s="5">
        <v>107</v>
      </c>
      <c r="BF78" s="5" t="s">
        <v>114</v>
      </c>
      <c r="BG78" s="5">
        <v>173</v>
      </c>
      <c r="BH78" s="5" t="s">
        <v>114</v>
      </c>
      <c r="BI78" s="5"/>
      <c r="BJ78" s="5"/>
      <c r="BK78" s="5">
        <v>169</v>
      </c>
      <c r="BL78" s="5" t="s">
        <v>114</v>
      </c>
      <c r="BM78" s="5">
        <v>172</v>
      </c>
      <c r="BN78" s="5" t="s">
        <v>114</v>
      </c>
      <c r="BO78" s="5">
        <v>149</v>
      </c>
      <c r="BP78" s="5" t="s">
        <v>114</v>
      </c>
      <c r="BQ78" s="5"/>
      <c r="BR78" s="5"/>
    </row>
    <row r="79" spans="1:70" x14ac:dyDescent="0.2">
      <c r="A79" s="8" t="s">
        <v>136</v>
      </c>
      <c r="B79" s="8" t="s">
        <v>41</v>
      </c>
      <c r="C79" s="8" t="str">
        <f t="shared" si="3"/>
        <v>MCCALLUM Samuel</v>
      </c>
      <c r="D79" s="8" t="s">
        <v>4</v>
      </c>
      <c r="E79" s="8" t="s">
        <v>114</v>
      </c>
      <c r="F79" s="9" t="s">
        <v>103</v>
      </c>
      <c r="G79" s="19" t="b">
        <f t="shared" si="4"/>
        <v>1</v>
      </c>
      <c r="H79" s="21">
        <f t="shared" si="5"/>
        <v>2622</v>
      </c>
      <c r="I79" s="21">
        <f>SUMIFS('2016 DATA'!$H:$H,'2016 DATA'!$C:$C,'2016 SCORES'!$C79,'2016 DATA'!$I:$I,'2016 SCORES'!I$3)</f>
        <v>2622</v>
      </c>
      <c r="J79" s="21">
        <f>SUMIFS('2016 DATA'!$H:$H,'2016 DATA'!$C:$C,'2016 SCORES'!$C79,'2016 DATA'!$I:$I,'2016 SCORES'!J$3)</f>
        <v>0</v>
      </c>
      <c r="K79" s="21">
        <f>SUMIFS('2016 DATA'!$H:$H,'2016 DATA'!$C:$C,'2016 SCORES'!$C79,'2016 DATA'!$I:$I,'2016 SCORES'!K$3)</f>
        <v>0</v>
      </c>
      <c r="L79" s="21">
        <f>SUMIFS('2016 DATA'!$H:$H,'2016 DATA'!$C:$C,'2016 SCORES'!$C79,'2016 DATA'!$I:$I,'2016 SCORES'!L$3)</f>
        <v>0</v>
      </c>
      <c r="M79" s="3">
        <v>150</v>
      </c>
      <c r="N79" s="3" t="s">
        <v>114</v>
      </c>
      <c r="O79" s="5"/>
      <c r="P79" s="5"/>
      <c r="Q79" s="5"/>
      <c r="R79" s="5"/>
      <c r="S79" s="5">
        <v>157</v>
      </c>
      <c r="T79" s="5" t="s">
        <v>114</v>
      </c>
      <c r="U79" s="5">
        <v>150</v>
      </c>
      <c r="V79" s="5" t="s">
        <v>114</v>
      </c>
      <c r="W79" s="5">
        <v>166</v>
      </c>
      <c r="X79" s="5" t="s">
        <v>114</v>
      </c>
      <c r="Y79" s="5">
        <v>176</v>
      </c>
      <c r="Z79" s="5" t="s">
        <v>114</v>
      </c>
      <c r="AA79" s="5">
        <v>165</v>
      </c>
      <c r="AB79" s="5" t="s">
        <v>114</v>
      </c>
      <c r="AC79" s="5"/>
      <c r="AD79" s="5"/>
      <c r="AE79" s="5"/>
      <c r="AF79" s="5"/>
      <c r="AG79" s="5"/>
      <c r="AH79" s="5"/>
      <c r="AI79" s="5">
        <v>140</v>
      </c>
      <c r="AJ79" s="5" t="s">
        <v>114</v>
      </c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>
        <v>131</v>
      </c>
      <c r="AV79" s="5" t="s">
        <v>114</v>
      </c>
      <c r="AW79" s="5">
        <v>171</v>
      </c>
      <c r="AX79" s="5" t="s">
        <v>114</v>
      </c>
      <c r="AY79" s="5">
        <v>163</v>
      </c>
      <c r="AZ79" s="5" t="s">
        <v>114</v>
      </c>
      <c r="BA79" s="5"/>
      <c r="BB79" s="5"/>
      <c r="BC79" s="5">
        <v>142</v>
      </c>
      <c r="BD79" s="5" t="s">
        <v>114</v>
      </c>
      <c r="BE79" s="5">
        <v>149</v>
      </c>
      <c r="BF79" s="5" t="s">
        <v>114</v>
      </c>
      <c r="BG79" s="5">
        <v>153</v>
      </c>
      <c r="BH79" s="5" t="s">
        <v>114</v>
      </c>
      <c r="BI79" s="5">
        <v>134</v>
      </c>
      <c r="BJ79" s="5" t="s">
        <v>114</v>
      </c>
      <c r="BK79" s="5">
        <v>147</v>
      </c>
      <c r="BL79" s="5" t="s">
        <v>114</v>
      </c>
      <c r="BM79" s="5">
        <v>172</v>
      </c>
      <c r="BN79" s="5" t="s">
        <v>114</v>
      </c>
      <c r="BO79" s="5">
        <v>156</v>
      </c>
      <c r="BP79" s="5" t="s">
        <v>114</v>
      </c>
      <c r="BQ79" s="5"/>
      <c r="BR79" s="5"/>
    </row>
    <row r="80" spans="1:70" x14ac:dyDescent="0.2">
      <c r="A80" s="8" t="s">
        <v>216</v>
      </c>
      <c r="B80" s="8" t="s">
        <v>65</v>
      </c>
      <c r="C80" s="8" t="str">
        <f t="shared" si="3"/>
        <v>MCHUGH Mick</v>
      </c>
      <c r="D80" s="8" t="s">
        <v>1</v>
      </c>
      <c r="E80" s="10" t="s">
        <v>197</v>
      </c>
      <c r="F80" s="9" t="s">
        <v>103</v>
      </c>
      <c r="G80" s="19" t="b">
        <f t="shared" si="4"/>
        <v>1</v>
      </c>
      <c r="H80" s="21">
        <f t="shared" si="5"/>
        <v>1193</v>
      </c>
      <c r="I80" s="21">
        <f>SUMIFS('2016 DATA'!$H:$H,'2016 DATA'!$C:$C,'2016 SCORES'!$C80,'2016 DATA'!$I:$I,'2016 SCORES'!I$3)</f>
        <v>0</v>
      </c>
      <c r="J80" s="21">
        <f>SUMIFS('2016 DATA'!$H:$H,'2016 DATA'!$C:$C,'2016 SCORES'!$C80,'2016 DATA'!$I:$I,'2016 SCORES'!J$3)</f>
        <v>0</v>
      </c>
      <c r="K80" s="21">
        <f>SUMIFS('2016 DATA'!$H:$H,'2016 DATA'!$C:$C,'2016 SCORES'!$C80,'2016 DATA'!$I:$I,'2016 SCORES'!K$3)</f>
        <v>1193</v>
      </c>
      <c r="L80" s="21">
        <f>SUMIFS('2016 DATA'!$H:$H,'2016 DATA'!$C:$C,'2016 SCORES'!$C80,'2016 DATA'!$I:$I,'2016 SCORES'!L$3)</f>
        <v>0</v>
      </c>
      <c r="M80" s="3"/>
      <c r="N80" s="3"/>
      <c r="O80" s="5"/>
      <c r="P80" s="5"/>
      <c r="Q80" s="5">
        <v>123</v>
      </c>
      <c r="R80" s="5" t="s">
        <v>115</v>
      </c>
      <c r="S80" s="5"/>
      <c r="T80" s="5"/>
      <c r="U80" s="5">
        <v>133</v>
      </c>
      <c r="V80" s="5" t="s">
        <v>196</v>
      </c>
      <c r="W80" s="5">
        <v>129</v>
      </c>
      <c r="X80" s="5" t="s">
        <v>196</v>
      </c>
      <c r="Y80" s="5"/>
      <c r="Z80" s="5"/>
      <c r="AA80" s="5"/>
      <c r="AB80" s="5"/>
      <c r="AC80" s="5"/>
      <c r="AD80" s="5"/>
      <c r="AE80" s="5"/>
      <c r="AF80" s="5"/>
      <c r="AG80" s="5">
        <v>112</v>
      </c>
      <c r="AH80" s="5" t="s">
        <v>197</v>
      </c>
      <c r="AI80" s="5">
        <v>122</v>
      </c>
      <c r="AJ80" s="5" t="s">
        <v>197</v>
      </c>
      <c r="AK80" s="5"/>
      <c r="AL80" s="5"/>
      <c r="AM80" s="5"/>
      <c r="AN80" s="5"/>
      <c r="AO80" s="5">
        <v>126</v>
      </c>
      <c r="AP80" s="5" t="s">
        <v>197</v>
      </c>
      <c r="AQ80" s="5"/>
      <c r="AR80" s="5"/>
      <c r="AS80" s="5"/>
      <c r="AT80" s="5"/>
      <c r="AU80" s="5">
        <v>97</v>
      </c>
      <c r="AV80" s="5" t="s">
        <v>197</v>
      </c>
      <c r="AW80" s="5"/>
      <c r="AX80" s="5"/>
      <c r="AY80" s="5"/>
      <c r="AZ80" s="5"/>
      <c r="BA80" s="5"/>
      <c r="BB80" s="5"/>
      <c r="BC80" s="5">
        <v>124</v>
      </c>
      <c r="BD80" s="5" t="s">
        <v>197</v>
      </c>
      <c r="BE80" s="5"/>
      <c r="BF80" s="5"/>
      <c r="BG80" s="5">
        <v>119</v>
      </c>
      <c r="BH80" s="5" t="s">
        <v>197</v>
      </c>
      <c r="BI80" s="5">
        <v>108</v>
      </c>
      <c r="BJ80" s="5" t="s">
        <v>197</v>
      </c>
      <c r="BK80" s="5"/>
      <c r="BL80" s="5"/>
      <c r="BM80" s="5"/>
      <c r="BN80" s="5"/>
      <c r="BO80" s="5"/>
      <c r="BP80" s="5"/>
      <c r="BQ80" s="5"/>
      <c r="BR80" s="5"/>
    </row>
    <row r="81" spans="1:70" x14ac:dyDescent="0.2">
      <c r="A81" s="8" t="s">
        <v>164</v>
      </c>
      <c r="B81" s="8" t="s">
        <v>45</v>
      </c>
      <c r="C81" s="8" t="str">
        <f t="shared" si="3"/>
        <v>MCINTYRE Connor</v>
      </c>
      <c r="D81" s="8" t="s">
        <v>4</v>
      </c>
      <c r="E81" s="11" t="s">
        <v>114</v>
      </c>
      <c r="F81" s="9" t="s">
        <v>103</v>
      </c>
      <c r="G81" s="19" t="b">
        <f t="shared" si="4"/>
        <v>1</v>
      </c>
      <c r="H81" s="21">
        <f t="shared" si="5"/>
        <v>970</v>
      </c>
      <c r="I81" s="21">
        <f>SUMIFS('2016 DATA'!$H:$H,'2016 DATA'!$C:$C,'2016 SCORES'!$C81,'2016 DATA'!$I:$I,'2016 SCORES'!I$3)</f>
        <v>618</v>
      </c>
      <c r="J81" s="21">
        <f>SUMIFS('2016 DATA'!$H:$H,'2016 DATA'!$C:$C,'2016 SCORES'!$C81,'2016 DATA'!$I:$I,'2016 SCORES'!J$3)</f>
        <v>0</v>
      </c>
      <c r="K81" s="21">
        <f>SUMIFS('2016 DATA'!$H:$H,'2016 DATA'!$C:$C,'2016 SCORES'!$C81,'2016 DATA'!$I:$I,'2016 SCORES'!K$3)</f>
        <v>352</v>
      </c>
      <c r="L81" s="21">
        <f>SUMIFS('2016 DATA'!$H:$H,'2016 DATA'!$C:$C,'2016 SCORES'!$C81,'2016 DATA'!$I:$I,'2016 SCORES'!L$3)</f>
        <v>0</v>
      </c>
      <c r="M81" s="3"/>
      <c r="N81" s="3"/>
      <c r="O81" s="5"/>
      <c r="P81" s="5"/>
      <c r="Q81" s="5"/>
      <c r="R81" s="5"/>
      <c r="S81" s="5">
        <v>48</v>
      </c>
      <c r="T81" s="5" t="s">
        <v>115</v>
      </c>
      <c r="U81" s="5"/>
      <c r="V81" s="5"/>
      <c r="W81" s="5"/>
      <c r="X81" s="5"/>
      <c r="Y81" s="5">
        <v>84</v>
      </c>
      <c r="Z81" s="5" t="s">
        <v>196</v>
      </c>
      <c r="AA81" s="5"/>
      <c r="AB81" s="5"/>
      <c r="AC81" s="5">
        <v>84</v>
      </c>
      <c r="AD81" s="5" t="s">
        <v>196</v>
      </c>
      <c r="AE81" s="5"/>
      <c r="AF81" s="5"/>
      <c r="AG81" s="5">
        <v>49</v>
      </c>
      <c r="AH81" s="5"/>
      <c r="AI81" s="5"/>
      <c r="AJ81" s="5"/>
      <c r="AK81" s="5">
        <v>135</v>
      </c>
      <c r="AL81" s="5" t="s">
        <v>114</v>
      </c>
      <c r="AM81" s="5"/>
      <c r="AN81" s="5"/>
      <c r="AO81" s="5"/>
      <c r="AP81" s="5"/>
      <c r="AQ81" s="5">
        <v>97</v>
      </c>
      <c r="AR81" s="5" t="s">
        <v>114</v>
      </c>
      <c r="AS81" s="5"/>
      <c r="AT81" s="5"/>
      <c r="AU81" s="5"/>
      <c r="AV81" s="5"/>
      <c r="AW81" s="5">
        <v>115</v>
      </c>
      <c r="AX81" s="5" t="s">
        <v>114</v>
      </c>
      <c r="AY81" s="5"/>
      <c r="AZ81" s="5"/>
      <c r="BA81" s="5">
        <v>136</v>
      </c>
      <c r="BB81" s="5" t="s">
        <v>197</v>
      </c>
      <c r="BC81" s="5"/>
      <c r="BD81" s="5"/>
      <c r="BE81" s="5"/>
      <c r="BF81" s="5"/>
      <c r="BG81" s="5"/>
      <c r="BH81" s="5"/>
      <c r="BI81" s="5"/>
      <c r="BJ81" s="5"/>
      <c r="BK81" s="5">
        <v>106</v>
      </c>
      <c r="BL81" s="5" t="s">
        <v>114</v>
      </c>
      <c r="BM81" s="5"/>
      <c r="BN81" s="5"/>
      <c r="BO81" s="5"/>
      <c r="BP81" s="5"/>
      <c r="BQ81" s="5">
        <v>116</v>
      </c>
      <c r="BR81" s="5" t="s">
        <v>114</v>
      </c>
    </row>
    <row r="82" spans="1:70" x14ac:dyDescent="0.2">
      <c r="A82" s="8" t="s">
        <v>176</v>
      </c>
      <c r="B82" s="8" t="s">
        <v>87</v>
      </c>
      <c r="C82" s="8" t="str">
        <f t="shared" si="3"/>
        <v>MILAN John</v>
      </c>
      <c r="D82" s="8" t="s">
        <v>1</v>
      </c>
      <c r="E82" s="8" t="s">
        <v>114</v>
      </c>
      <c r="F82" s="9" t="s">
        <v>103</v>
      </c>
      <c r="G82" s="19" t="b">
        <f t="shared" si="4"/>
        <v>1</v>
      </c>
      <c r="H82" s="21">
        <f t="shared" si="5"/>
        <v>239</v>
      </c>
      <c r="I82" s="21">
        <f>SUMIFS('2016 DATA'!$H:$H,'2016 DATA'!$C:$C,'2016 SCORES'!$C82,'2016 DATA'!$I:$I,'2016 SCORES'!I$3)</f>
        <v>239</v>
      </c>
      <c r="J82" s="21">
        <f>SUMIFS('2016 DATA'!$H:$H,'2016 DATA'!$C:$C,'2016 SCORES'!$C82,'2016 DATA'!$I:$I,'2016 SCORES'!J$3)</f>
        <v>0</v>
      </c>
      <c r="K82" s="21">
        <f>SUMIFS('2016 DATA'!$H:$H,'2016 DATA'!$C:$C,'2016 SCORES'!$C82,'2016 DATA'!$I:$I,'2016 SCORES'!K$3)</f>
        <v>0</v>
      </c>
      <c r="L82" s="21">
        <f>SUMIFS('2016 DATA'!$H:$H,'2016 DATA'!$C:$C,'2016 SCORES'!$C82,'2016 DATA'!$I:$I,'2016 SCORES'!L$3)</f>
        <v>0</v>
      </c>
      <c r="M82" s="3"/>
      <c r="N82" s="3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>
        <v>109</v>
      </c>
      <c r="AJ82" s="5" t="s">
        <v>114</v>
      </c>
      <c r="AK82" s="5"/>
      <c r="AL82" s="5"/>
      <c r="AM82" s="5"/>
      <c r="AN82" s="5"/>
      <c r="AO82" s="5">
        <v>130</v>
      </c>
      <c r="AP82" s="5" t="s">
        <v>114</v>
      </c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</row>
    <row r="83" spans="1:70" x14ac:dyDescent="0.2">
      <c r="A83" s="8" t="s">
        <v>170</v>
      </c>
      <c r="B83" s="8" t="s">
        <v>31</v>
      </c>
      <c r="C83" s="8" t="str">
        <f t="shared" si="3"/>
        <v>MILLER Bert</v>
      </c>
      <c r="D83" s="8" t="s">
        <v>1</v>
      </c>
      <c r="E83" s="8" t="s">
        <v>114</v>
      </c>
      <c r="F83" s="9" t="s">
        <v>103</v>
      </c>
      <c r="G83" s="19" t="b">
        <f t="shared" si="4"/>
        <v>1</v>
      </c>
      <c r="H83" s="21">
        <f t="shared" si="5"/>
        <v>1745</v>
      </c>
      <c r="I83" s="21">
        <f>SUMIFS('2016 DATA'!$H:$H,'2016 DATA'!$C:$C,'2016 SCORES'!$C83,'2016 DATA'!$I:$I,'2016 SCORES'!I$3)</f>
        <v>1575</v>
      </c>
      <c r="J83" s="21">
        <f>SUMIFS('2016 DATA'!$H:$H,'2016 DATA'!$C:$C,'2016 SCORES'!$C83,'2016 DATA'!$I:$I,'2016 SCORES'!J$3)</f>
        <v>0</v>
      </c>
      <c r="K83" s="21">
        <f>SUMIFS('2016 DATA'!$H:$H,'2016 DATA'!$C:$C,'2016 SCORES'!$C83,'2016 DATA'!$I:$I,'2016 SCORES'!K$3)</f>
        <v>170</v>
      </c>
      <c r="L83" s="21">
        <f>SUMIFS('2016 DATA'!$H:$H,'2016 DATA'!$C:$C,'2016 SCORES'!$C83,'2016 DATA'!$I:$I,'2016 SCORES'!L$3)</f>
        <v>0</v>
      </c>
      <c r="M83" s="3"/>
      <c r="N83" s="3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>
        <v>168</v>
      </c>
      <c r="AH83" s="5" t="s">
        <v>114</v>
      </c>
      <c r="AI83" s="5">
        <v>159</v>
      </c>
      <c r="AJ83" s="5" t="s">
        <v>114</v>
      </c>
      <c r="AK83" s="5">
        <v>182</v>
      </c>
      <c r="AL83" s="5" t="s">
        <v>114</v>
      </c>
      <c r="AM83" s="5">
        <v>178</v>
      </c>
      <c r="AN83" s="5" t="s">
        <v>114</v>
      </c>
      <c r="AO83" s="5"/>
      <c r="AP83" s="5"/>
      <c r="AQ83" s="5"/>
      <c r="AR83" s="5"/>
      <c r="AS83" s="5">
        <v>154</v>
      </c>
      <c r="AT83" s="5" t="s">
        <v>114</v>
      </c>
      <c r="AU83" s="5"/>
      <c r="AV83" s="5"/>
      <c r="AW83" s="5"/>
      <c r="AX83" s="5"/>
      <c r="AY83" s="5"/>
      <c r="AZ83" s="5"/>
      <c r="BA83" s="5"/>
      <c r="BB83" s="5"/>
      <c r="BC83" s="5">
        <v>185</v>
      </c>
      <c r="BD83" s="5" t="s">
        <v>114</v>
      </c>
      <c r="BE83" s="5">
        <v>170</v>
      </c>
      <c r="BF83" s="5" t="s">
        <v>197</v>
      </c>
      <c r="BG83" s="5">
        <v>177</v>
      </c>
      <c r="BH83" s="5" t="s">
        <v>114</v>
      </c>
      <c r="BI83" s="5">
        <v>182</v>
      </c>
      <c r="BJ83" s="5" t="s">
        <v>114</v>
      </c>
      <c r="BK83" s="5"/>
      <c r="BL83" s="5"/>
      <c r="BM83" s="5"/>
      <c r="BN83" s="5"/>
      <c r="BO83" s="5"/>
      <c r="BP83" s="5"/>
      <c r="BQ83" s="5">
        <v>190</v>
      </c>
      <c r="BR83" s="5" t="s">
        <v>114</v>
      </c>
    </row>
    <row r="84" spans="1:70" x14ac:dyDescent="0.2">
      <c r="A84" s="8" t="s">
        <v>141</v>
      </c>
      <c r="B84" s="8" t="s">
        <v>33</v>
      </c>
      <c r="C84" s="8" t="str">
        <f t="shared" si="3"/>
        <v>MILNE Christine</v>
      </c>
      <c r="D84" s="8" t="s">
        <v>1</v>
      </c>
      <c r="E84" s="8" t="s">
        <v>114</v>
      </c>
      <c r="F84" s="9" t="s">
        <v>10</v>
      </c>
      <c r="G84" s="19" t="b">
        <f t="shared" si="4"/>
        <v>1</v>
      </c>
      <c r="H84" s="21">
        <f t="shared" si="5"/>
        <v>2170</v>
      </c>
      <c r="I84" s="21">
        <f>SUMIFS('2016 DATA'!$H:$H,'2016 DATA'!$C:$C,'2016 SCORES'!$C84,'2016 DATA'!$I:$I,'2016 SCORES'!I$3)</f>
        <v>1895</v>
      </c>
      <c r="J84" s="21">
        <f>SUMIFS('2016 DATA'!$H:$H,'2016 DATA'!$C:$C,'2016 SCORES'!$C84,'2016 DATA'!$I:$I,'2016 SCORES'!J$3)</f>
        <v>275</v>
      </c>
      <c r="K84" s="21">
        <f>SUMIFS('2016 DATA'!$H:$H,'2016 DATA'!$C:$C,'2016 SCORES'!$C84,'2016 DATA'!$I:$I,'2016 SCORES'!K$3)</f>
        <v>0</v>
      </c>
      <c r="L84" s="21">
        <f>SUMIFS('2016 DATA'!$H:$H,'2016 DATA'!$C:$C,'2016 SCORES'!$C84,'2016 DATA'!$I:$I,'2016 SCORES'!L$3)</f>
        <v>0</v>
      </c>
      <c r="M84" s="3">
        <v>111</v>
      </c>
      <c r="N84" s="3" t="s">
        <v>0</v>
      </c>
      <c r="O84" s="5"/>
      <c r="P84" s="5"/>
      <c r="Q84" s="5">
        <v>127</v>
      </c>
      <c r="R84" s="5" t="s">
        <v>114</v>
      </c>
      <c r="S84" s="5">
        <v>118</v>
      </c>
      <c r="T84" s="5" t="s">
        <v>114</v>
      </c>
      <c r="U84" s="5">
        <v>146</v>
      </c>
      <c r="V84" s="5" t="s">
        <v>114</v>
      </c>
      <c r="W84" s="5"/>
      <c r="X84" s="5"/>
      <c r="Y84" s="5">
        <v>118</v>
      </c>
      <c r="Z84" s="5" t="s">
        <v>114</v>
      </c>
      <c r="AA84" s="5"/>
      <c r="AB84" s="5"/>
      <c r="AC84" s="5">
        <v>122</v>
      </c>
      <c r="AD84" s="5" t="s">
        <v>114</v>
      </c>
      <c r="AE84" s="5"/>
      <c r="AF84" s="5"/>
      <c r="AG84" s="5">
        <v>95</v>
      </c>
      <c r="AH84" s="5" t="s">
        <v>114</v>
      </c>
      <c r="AI84" s="5"/>
      <c r="AJ84" s="5"/>
      <c r="AK84" s="5">
        <v>111</v>
      </c>
      <c r="AL84" s="5" t="s">
        <v>114</v>
      </c>
      <c r="AM84" s="5">
        <v>56</v>
      </c>
      <c r="AN84" s="5" t="s">
        <v>0</v>
      </c>
      <c r="AO84" s="5">
        <v>142</v>
      </c>
      <c r="AP84" s="5" t="s">
        <v>114</v>
      </c>
      <c r="AQ84" s="5"/>
      <c r="AR84" s="5"/>
      <c r="AS84" s="5"/>
      <c r="AT84" s="5"/>
      <c r="AU84" s="5"/>
      <c r="AV84" s="5"/>
      <c r="AW84" s="5">
        <v>145</v>
      </c>
      <c r="AX84" s="5" t="s">
        <v>114</v>
      </c>
      <c r="AY84" s="5">
        <v>123</v>
      </c>
      <c r="AZ84" s="5" t="s">
        <v>114</v>
      </c>
      <c r="BA84" s="5">
        <v>123</v>
      </c>
      <c r="BB84" s="5" t="s">
        <v>114</v>
      </c>
      <c r="BC84" s="5">
        <v>142</v>
      </c>
      <c r="BD84" s="5" t="s">
        <v>114</v>
      </c>
      <c r="BE84" s="5">
        <v>82</v>
      </c>
      <c r="BF84" s="5" t="s">
        <v>114</v>
      </c>
      <c r="BG84" s="5"/>
      <c r="BH84" s="5"/>
      <c r="BI84" s="5">
        <v>142</v>
      </c>
      <c r="BJ84" s="5" t="s">
        <v>114</v>
      </c>
      <c r="BK84" s="5">
        <v>36</v>
      </c>
      <c r="BL84" s="5" t="s">
        <v>0</v>
      </c>
      <c r="BM84" s="5">
        <v>159</v>
      </c>
      <c r="BN84" s="5" t="s">
        <v>114</v>
      </c>
      <c r="BO84" s="5"/>
      <c r="BP84" s="5"/>
      <c r="BQ84" s="5">
        <v>72</v>
      </c>
      <c r="BR84" s="5" t="s">
        <v>0</v>
      </c>
    </row>
    <row r="85" spans="1:70" x14ac:dyDescent="0.2">
      <c r="A85" s="8" t="s">
        <v>141</v>
      </c>
      <c r="B85" s="8" t="s">
        <v>12</v>
      </c>
      <c r="C85" s="8" t="str">
        <f t="shared" si="3"/>
        <v>MILNE Jason</v>
      </c>
      <c r="D85" s="8" t="s">
        <v>1</v>
      </c>
      <c r="E85" s="8" t="s">
        <v>0</v>
      </c>
      <c r="F85" s="9" t="s">
        <v>103</v>
      </c>
      <c r="G85" s="19" t="b">
        <f t="shared" si="4"/>
        <v>1</v>
      </c>
      <c r="H85" s="21">
        <f t="shared" si="5"/>
        <v>1003</v>
      </c>
      <c r="I85" s="21">
        <f>SUMIFS('2016 DATA'!$H:$H,'2016 DATA'!$C:$C,'2016 SCORES'!$C85,'2016 DATA'!$I:$I,'2016 SCORES'!I$3)</f>
        <v>0</v>
      </c>
      <c r="J85" s="21">
        <f>SUMIFS('2016 DATA'!$H:$H,'2016 DATA'!$C:$C,'2016 SCORES'!$C85,'2016 DATA'!$I:$I,'2016 SCORES'!J$3)</f>
        <v>870</v>
      </c>
      <c r="K85" s="21">
        <f>SUMIFS('2016 DATA'!$H:$H,'2016 DATA'!$C:$C,'2016 SCORES'!$C85,'2016 DATA'!$I:$I,'2016 SCORES'!K$3)</f>
        <v>64</v>
      </c>
      <c r="L85" s="21">
        <f>SUMIFS('2016 DATA'!$H:$H,'2016 DATA'!$C:$C,'2016 SCORES'!$C85,'2016 DATA'!$I:$I,'2016 SCORES'!L$3)</f>
        <v>69</v>
      </c>
      <c r="M85" s="3"/>
      <c r="N85" s="3"/>
      <c r="O85" s="5">
        <v>64</v>
      </c>
      <c r="P85" s="5" t="s">
        <v>197</v>
      </c>
      <c r="Q85" s="5"/>
      <c r="R85" s="5"/>
      <c r="S85" s="5">
        <v>74</v>
      </c>
      <c r="T85" s="5" t="s">
        <v>0</v>
      </c>
      <c r="U85" s="5">
        <v>110</v>
      </c>
      <c r="V85" s="5" t="s">
        <v>0</v>
      </c>
      <c r="W85" s="5"/>
      <c r="X85" s="5"/>
      <c r="Y85" s="5"/>
      <c r="Z85" s="5"/>
      <c r="AA85" s="5">
        <v>36</v>
      </c>
      <c r="AB85" s="5" t="s">
        <v>0</v>
      </c>
      <c r="AC85" s="5"/>
      <c r="AD85" s="5"/>
      <c r="AE85" s="5"/>
      <c r="AF85" s="5"/>
      <c r="AG85" s="5"/>
      <c r="AH85" s="5"/>
      <c r="AI85" s="5">
        <v>53</v>
      </c>
      <c r="AJ85" s="5" t="s">
        <v>0</v>
      </c>
      <c r="AK85" s="5"/>
      <c r="AL85" s="5"/>
      <c r="AM85" s="5">
        <v>68</v>
      </c>
      <c r="AN85" s="5" t="s">
        <v>0</v>
      </c>
      <c r="AO85" s="5"/>
      <c r="AP85" s="5"/>
      <c r="AQ85" s="5">
        <v>53</v>
      </c>
      <c r="AR85" s="5" t="s">
        <v>0</v>
      </c>
      <c r="AS85" s="5"/>
      <c r="AT85" s="5"/>
      <c r="AU85" s="5"/>
      <c r="AV85" s="5"/>
      <c r="AW85" s="5">
        <v>67</v>
      </c>
      <c r="AX85" s="5" t="s">
        <v>0</v>
      </c>
      <c r="AY85" s="5">
        <v>70</v>
      </c>
      <c r="AZ85" s="5" t="s">
        <v>0</v>
      </c>
      <c r="BA85" s="5">
        <v>46</v>
      </c>
      <c r="BB85" s="5" t="s">
        <v>194</v>
      </c>
      <c r="BC85" s="5">
        <v>23</v>
      </c>
      <c r="BD85" s="5" t="s">
        <v>194</v>
      </c>
      <c r="BE85" s="5">
        <v>49</v>
      </c>
      <c r="BF85" s="5" t="s">
        <v>0</v>
      </c>
      <c r="BG85" s="5">
        <v>80</v>
      </c>
      <c r="BH85" s="5" t="s">
        <v>0</v>
      </c>
      <c r="BI85" s="5">
        <v>49</v>
      </c>
      <c r="BJ85" s="5" t="s">
        <v>0</v>
      </c>
      <c r="BK85" s="5">
        <v>45</v>
      </c>
      <c r="BL85" s="5" t="s">
        <v>0</v>
      </c>
      <c r="BM85" s="5"/>
      <c r="BN85" s="5"/>
      <c r="BO85" s="5">
        <v>56</v>
      </c>
      <c r="BP85" s="5" t="s">
        <v>0</v>
      </c>
      <c r="BQ85" s="5">
        <v>60</v>
      </c>
      <c r="BR85" s="5" t="s">
        <v>0</v>
      </c>
    </row>
    <row r="86" spans="1:70" x14ac:dyDescent="0.2">
      <c r="A86" s="8" t="s">
        <v>154</v>
      </c>
      <c r="B86" s="8" t="s">
        <v>95</v>
      </c>
      <c r="C86" s="8" t="str">
        <f t="shared" si="3"/>
        <v>MUFALE Alex</v>
      </c>
      <c r="D86" s="10" t="s">
        <v>187</v>
      </c>
      <c r="E86" s="8" t="s">
        <v>0</v>
      </c>
      <c r="F86" s="9" t="s">
        <v>103</v>
      </c>
      <c r="G86" s="19" t="b">
        <f t="shared" si="4"/>
        <v>1</v>
      </c>
      <c r="H86" s="21">
        <f t="shared" si="5"/>
        <v>43</v>
      </c>
      <c r="I86" s="21">
        <f>SUMIFS('2016 DATA'!$H:$H,'2016 DATA'!$C:$C,'2016 SCORES'!$C86,'2016 DATA'!$I:$I,'2016 SCORES'!I$3)</f>
        <v>0</v>
      </c>
      <c r="J86" s="21">
        <f>SUMIFS('2016 DATA'!$H:$H,'2016 DATA'!$C:$C,'2016 SCORES'!$C86,'2016 DATA'!$I:$I,'2016 SCORES'!J$3)</f>
        <v>43</v>
      </c>
      <c r="K86" s="21">
        <f>SUMIFS('2016 DATA'!$H:$H,'2016 DATA'!$C:$C,'2016 SCORES'!$C86,'2016 DATA'!$I:$I,'2016 SCORES'!K$3)</f>
        <v>0</v>
      </c>
      <c r="L86" s="21">
        <f>SUMIFS('2016 DATA'!$H:$H,'2016 DATA'!$C:$C,'2016 SCORES'!$C86,'2016 DATA'!$I:$I,'2016 SCORES'!L$3)</f>
        <v>0</v>
      </c>
      <c r="M86" s="3"/>
      <c r="N86" s="3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>
        <v>43</v>
      </c>
      <c r="AD86" s="5" t="s">
        <v>0</v>
      </c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</row>
    <row r="87" spans="1:70" x14ac:dyDescent="0.2">
      <c r="A87" s="8" t="s">
        <v>154</v>
      </c>
      <c r="B87" s="8" t="s">
        <v>75</v>
      </c>
      <c r="C87" s="8" t="str">
        <f t="shared" si="3"/>
        <v>MUFALE Jo</v>
      </c>
      <c r="D87" s="8" t="s">
        <v>1</v>
      </c>
      <c r="E87" s="10" t="s">
        <v>197</v>
      </c>
      <c r="F87" s="9" t="s">
        <v>10</v>
      </c>
      <c r="G87" s="19" t="b">
        <f t="shared" si="4"/>
        <v>1</v>
      </c>
      <c r="H87" s="21">
        <f t="shared" si="5"/>
        <v>267</v>
      </c>
      <c r="I87" s="21">
        <f>SUMIFS('2016 DATA'!$H:$H,'2016 DATA'!$C:$C,'2016 SCORES'!$C87,'2016 DATA'!$I:$I,'2016 SCORES'!I$3)</f>
        <v>0</v>
      </c>
      <c r="J87" s="21">
        <f>SUMIFS('2016 DATA'!$H:$H,'2016 DATA'!$C:$C,'2016 SCORES'!$C87,'2016 DATA'!$I:$I,'2016 SCORES'!J$3)</f>
        <v>201</v>
      </c>
      <c r="K87" s="21">
        <f>SUMIFS('2016 DATA'!$H:$H,'2016 DATA'!$C:$C,'2016 SCORES'!$C87,'2016 DATA'!$I:$I,'2016 SCORES'!K$3)</f>
        <v>66</v>
      </c>
      <c r="L87" s="21">
        <f>SUMIFS('2016 DATA'!$H:$H,'2016 DATA'!$C:$C,'2016 SCORES'!$C87,'2016 DATA'!$I:$I,'2016 SCORES'!L$3)</f>
        <v>0</v>
      </c>
      <c r="M87" s="3"/>
      <c r="N87" s="3"/>
      <c r="O87" s="5"/>
      <c r="P87" s="5"/>
      <c r="Q87" s="5"/>
      <c r="R87" s="5"/>
      <c r="S87" s="5">
        <v>49</v>
      </c>
      <c r="T87" s="5" t="s">
        <v>0</v>
      </c>
      <c r="U87" s="5"/>
      <c r="V87" s="5"/>
      <c r="W87" s="5"/>
      <c r="X87" s="5"/>
      <c r="Y87" s="5"/>
      <c r="Z87" s="5"/>
      <c r="AA87" s="5">
        <v>30</v>
      </c>
      <c r="AB87" s="5" t="s">
        <v>0</v>
      </c>
      <c r="AC87" s="5">
        <v>58</v>
      </c>
      <c r="AD87" s="5" t="s">
        <v>0</v>
      </c>
      <c r="AE87" s="5">
        <v>64</v>
      </c>
      <c r="AF87" s="5" t="s">
        <v>0</v>
      </c>
      <c r="AG87" s="5"/>
      <c r="AH87" s="5"/>
      <c r="AI87" s="5"/>
      <c r="AJ87" s="5"/>
      <c r="AK87" s="5">
        <v>15</v>
      </c>
      <c r="AL87" s="5" t="s">
        <v>197</v>
      </c>
      <c r="AM87" s="5"/>
      <c r="AN87" s="5"/>
      <c r="AO87" s="5">
        <v>51</v>
      </c>
      <c r="AP87" s="5" t="s">
        <v>197</v>
      </c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</row>
    <row r="88" spans="1:70" x14ac:dyDescent="0.2">
      <c r="A88" s="8" t="s">
        <v>154</v>
      </c>
      <c r="B88" s="8" t="s">
        <v>162</v>
      </c>
      <c r="C88" s="8" t="str">
        <f t="shared" si="3"/>
        <v>MUFALE Santo</v>
      </c>
      <c r="D88" s="8" t="s">
        <v>1</v>
      </c>
      <c r="E88" s="10" t="s">
        <v>197</v>
      </c>
      <c r="F88" s="9" t="s">
        <v>103</v>
      </c>
      <c r="G88" s="19" t="b">
        <f t="shared" si="4"/>
        <v>1</v>
      </c>
      <c r="H88" s="21">
        <f t="shared" si="5"/>
        <v>56</v>
      </c>
      <c r="I88" s="21">
        <f>SUMIFS('2016 DATA'!$H:$H,'2016 DATA'!$C:$C,'2016 SCORES'!$C88,'2016 DATA'!$I:$I,'2016 SCORES'!I$3)</f>
        <v>0</v>
      </c>
      <c r="J88" s="21">
        <f>SUMIFS('2016 DATA'!$H:$H,'2016 DATA'!$C:$C,'2016 SCORES'!$C88,'2016 DATA'!$I:$I,'2016 SCORES'!J$3)</f>
        <v>0</v>
      </c>
      <c r="K88" s="21">
        <f>SUMIFS('2016 DATA'!$H:$H,'2016 DATA'!$C:$C,'2016 SCORES'!$C88,'2016 DATA'!$I:$I,'2016 SCORES'!K$3)</f>
        <v>56</v>
      </c>
      <c r="L88" s="21">
        <f>SUMIFS('2016 DATA'!$H:$H,'2016 DATA'!$C:$C,'2016 SCORES'!$C88,'2016 DATA'!$I:$I,'2016 SCORES'!L$3)</f>
        <v>0</v>
      </c>
      <c r="M88" s="3"/>
      <c r="N88" s="3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>
        <v>56</v>
      </c>
      <c r="AV88" s="5" t="s">
        <v>197</v>
      </c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</row>
    <row r="89" spans="1:70" x14ac:dyDescent="0.2">
      <c r="A89" s="8" t="s">
        <v>154</v>
      </c>
      <c r="B89" s="8" t="s">
        <v>67</v>
      </c>
      <c r="C89" s="8" t="str">
        <f t="shared" si="3"/>
        <v>MUFALE Sam</v>
      </c>
      <c r="D89" s="8" t="s">
        <v>4</v>
      </c>
      <c r="E89" s="10" t="s">
        <v>197</v>
      </c>
      <c r="F89" s="9" t="s">
        <v>103</v>
      </c>
      <c r="G89" s="19" t="b">
        <f t="shared" si="4"/>
        <v>1</v>
      </c>
      <c r="H89" s="21">
        <f t="shared" si="5"/>
        <v>878</v>
      </c>
      <c r="I89" s="21">
        <f>SUMIFS('2016 DATA'!$H:$H,'2016 DATA'!$C:$C,'2016 SCORES'!$C89,'2016 DATA'!$I:$I,'2016 SCORES'!I$3)</f>
        <v>227</v>
      </c>
      <c r="J89" s="21">
        <f>SUMIFS('2016 DATA'!$H:$H,'2016 DATA'!$C:$C,'2016 SCORES'!$C89,'2016 DATA'!$I:$I,'2016 SCORES'!J$3)</f>
        <v>202</v>
      </c>
      <c r="K89" s="21">
        <f>SUMIFS('2016 DATA'!$H:$H,'2016 DATA'!$C:$C,'2016 SCORES'!$C89,'2016 DATA'!$I:$I,'2016 SCORES'!K$3)</f>
        <v>449</v>
      </c>
      <c r="L89" s="21">
        <f>SUMIFS('2016 DATA'!$H:$H,'2016 DATA'!$C:$C,'2016 SCORES'!$C89,'2016 DATA'!$I:$I,'2016 SCORES'!L$3)</f>
        <v>0</v>
      </c>
      <c r="M89" s="3"/>
      <c r="N89" s="3"/>
      <c r="O89" s="5"/>
      <c r="P89" s="5"/>
      <c r="Q89" s="5">
        <v>97</v>
      </c>
      <c r="R89" s="5" t="s">
        <v>115</v>
      </c>
      <c r="S89" s="5">
        <v>46</v>
      </c>
      <c r="T89" s="5" t="s">
        <v>0</v>
      </c>
      <c r="U89" s="5"/>
      <c r="V89" s="5"/>
      <c r="W89" s="5"/>
      <c r="X89" s="5"/>
      <c r="Y89" s="5"/>
      <c r="Z89" s="5"/>
      <c r="AA89" s="5">
        <v>89</v>
      </c>
      <c r="AB89" s="5" t="s">
        <v>0</v>
      </c>
      <c r="AC89" s="5">
        <v>105</v>
      </c>
      <c r="AD89" s="5" t="s">
        <v>114</v>
      </c>
      <c r="AE89" s="5">
        <v>67</v>
      </c>
      <c r="AF89" s="5" t="s">
        <v>0</v>
      </c>
      <c r="AG89" s="5"/>
      <c r="AH89" s="5"/>
      <c r="AI89" s="5"/>
      <c r="AJ89" s="5"/>
      <c r="AK89" s="5">
        <v>83</v>
      </c>
      <c r="AL89" s="5" t="s">
        <v>197</v>
      </c>
      <c r="AM89" s="5"/>
      <c r="AN89" s="5"/>
      <c r="AO89" s="5">
        <v>143</v>
      </c>
      <c r="AP89" s="5" t="s">
        <v>197</v>
      </c>
      <c r="AQ89" s="5"/>
      <c r="AR89" s="5"/>
      <c r="AS89" s="5"/>
      <c r="AT89" s="5"/>
      <c r="AU89" s="5">
        <v>126</v>
      </c>
      <c r="AV89" s="5" t="s">
        <v>197</v>
      </c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>
        <v>122</v>
      </c>
      <c r="BN89" s="5" t="s">
        <v>114</v>
      </c>
      <c r="BO89" s="5"/>
      <c r="BP89" s="5"/>
      <c r="BQ89" s="5"/>
      <c r="BR89" s="5"/>
    </row>
    <row r="90" spans="1:70" x14ac:dyDescent="0.2">
      <c r="A90" s="8" t="s">
        <v>140</v>
      </c>
      <c r="B90" s="8" t="s">
        <v>39</v>
      </c>
      <c r="C90" s="8" t="str">
        <f t="shared" si="3"/>
        <v>NEWBERY Brad</v>
      </c>
      <c r="D90" s="8" t="s">
        <v>187</v>
      </c>
      <c r="E90" s="8" t="s">
        <v>114</v>
      </c>
      <c r="F90" s="9" t="s">
        <v>103</v>
      </c>
      <c r="G90" s="19" t="b">
        <f t="shared" si="4"/>
        <v>1</v>
      </c>
      <c r="H90" s="21">
        <f t="shared" si="5"/>
        <v>1289</v>
      </c>
      <c r="I90" s="21">
        <f>SUMIFS('2016 DATA'!$H:$H,'2016 DATA'!$C:$C,'2016 SCORES'!$C90,'2016 DATA'!$I:$I,'2016 SCORES'!I$3)</f>
        <v>1289</v>
      </c>
      <c r="J90" s="21">
        <f>SUMIFS('2016 DATA'!$H:$H,'2016 DATA'!$C:$C,'2016 SCORES'!$C90,'2016 DATA'!$I:$I,'2016 SCORES'!J$3)</f>
        <v>0</v>
      </c>
      <c r="K90" s="21">
        <f>SUMIFS('2016 DATA'!$H:$H,'2016 DATA'!$C:$C,'2016 SCORES'!$C90,'2016 DATA'!$I:$I,'2016 SCORES'!K$3)</f>
        <v>0</v>
      </c>
      <c r="L90" s="21">
        <f>SUMIFS('2016 DATA'!$H:$H,'2016 DATA'!$C:$C,'2016 SCORES'!$C90,'2016 DATA'!$I:$I,'2016 SCORES'!L$3)</f>
        <v>0</v>
      </c>
      <c r="M90" s="3">
        <v>71</v>
      </c>
      <c r="N90" s="3" t="s">
        <v>114</v>
      </c>
      <c r="O90" s="5">
        <v>41</v>
      </c>
      <c r="P90" s="5" t="s">
        <v>114</v>
      </c>
      <c r="Q90" s="5"/>
      <c r="R90" s="5"/>
      <c r="S90" s="5"/>
      <c r="T90" s="5"/>
      <c r="U90" s="5">
        <v>110</v>
      </c>
      <c r="V90" s="5" t="s">
        <v>114</v>
      </c>
      <c r="W90" s="5">
        <v>74</v>
      </c>
      <c r="X90" s="5" t="s">
        <v>114</v>
      </c>
      <c r="Y90" s="5">
        <v>64</v>
      </c>
      <c r="Z90" s="5" t="s">
        <v>114</v>
      </c>
      <c r="AA90" s="5">
        <v>62</v>
      </c>
      <c r="AB90" s="5" t="s">
        <v>114</v>
      </c>
      <c r="AC90" s="5"/>
      <c r="AD90" s="5"/>
      <c r="AE90" s="5"/>
      <c r="AF90" s="5"/>
      <c r="AG90" s="5"/>
      <c r="AH90" s="5"/>
      <c r="AI90" s="5">
        <v>67</v>
      </c>
      <c r="AJ90" s="5" t="s">
        <v>114</v>
      </c>
      <c r="AK90" s="5"/>
      <c r="AL90" s="5"/>
      <c r="AM90" s="5">
        <v>56</v>
      </c>
      <c r="AN90" s="5" t="s">
        <v>114</v>
      </c>
      <c r="AO90" s="5">
        <v>114</v>
      </c>
      <c r="AP90" s="5" t="s">
        <v>114</v>
      </c>
      <c r="AQ90" s="5"/>
      <c r="AR90" s="5"/>
      <c r="AS90" s="5"/>
      <c r="AT90" s="5"/>
      <c r="AU90" s="5"/>
      <c r="AV90" s="5"/>
      <c r="AW90" s="5">
        <v>63</v>
      </c>
      <c r="AX90" s="5" t="s">
        <v>114</v>
      </c>
      <c r="AY90" s="5">
        <v>77</v>
      </c>
      <c r="AZ90" s="5" t="s">
        <v>114</v>
      </c>
      <c r="BA90" s="5"/>
      <c r="BB90" s="5"/>
      <c r="BC90" s="5">
        <v>75</v>
      </c>
      <c r="BD90" s="5" t="s">
        <v>114</v>
      </c>
      <c r="BE90" s="5">
        <v>89</v>
      </c>
      <c r="BF90" s="5" t="s">
        <v>114</v>
      </c>
      <c r="BG90" s="5">
        <v>113</v>
      </c>
      <c r="BH90" s="5" t="s">
        <v>114</v>
      </c>
      <c r="BI90" s="5"/>
      <c r="BJ90" s="5"/>
      <c r="BK90" s="5">
        <v>68</v>
      </c>
      <c r="BL90" s="5" t="s">
        <v>114</v>
      </c>
      <c r="BM90" s="5">
        <v>81</v>
      </c>
      <c r="BN90" s="5" t="s">
        <v>114</v>
      </c>
      <c r="BO90" s="5"/>
      <c r="BP90" s="5"/>
      <c r="BQ90" s="5">
        <v>64</v>
      </c>
      <c r="BR90" s="5" t="s">
        <v>114</v>
      </c>
    </row>
    <row r="91" spans="1:70" x14ac:dyDescent="0.2">
      <c r="A91" s="8" t="s">
        <v>140</v>
      </c>
      <c r="B91" s="8" t="s">
        <v>36</v>
      </c>
      <c r="C91" s="8" t="str">
        <f t="shared" si="3"/>
        <v>NEWBERY Dale</v>
      </c>
      <c r="D91" s="8" t="s">
        <v>1</v>
      </c>
      <c r="E91" s="8" t="s">
        <v>114</v>
      </c>
      <c r="F91" s="9" t="s">
        <v>103</v>
      </c>
      <c r="G91" s="19" t="b">
        <f t="shared" si="4"/>
        <v>1</v>
      </c>
      <c r="H91" s="21">
        <f t="shared" si="5"/>
        <v>3795</v>
      </c>
      <c r="I91" s="21">
        <f>SUMIFS('2016 DATA'!$H:$H,'2016 DATA'!$C:$C,'2016 SCORES'!$C91,'2016 DATA'!$I:$I,'2016 SCORES'!I$3)</f>
        <v>3636</v>
      </c>
      <c r="J91" s="21">
        <f>SUMIFS('2016 DATA'!$H:$H,'2016 DATA'!$C:$C,'2016 SCORES'!$C91,'2016 DATA'!$I:$I,'2016 SCORES'!J$3)</f>
        <v>159</v>
      </c>
      <c r="K91" s="21">
        <f>SUMIFS('2016 DATA'!$H:$H,'2016 DATA'!$C:$C,'2016 SCORES'!$C91,'2016 DATA'!$I:$I,'2016 SCORES'!K$3)</f>
        <v>0</v>
      </c>
      <c r="L91" s="21">
        <f>SUMIFS('2016 DATA'!$H:$H,'2016 DATA'!$C:$C,'2016 SCORES'!$C91,'2016 DATA'!$I:$I,'2016 SCORES'!L$3)</f>
        <v>0</v>
      </c>
      <c r="M91" s="3">
        <v>143</v>
      </c>
      <c r="N91" s="3" t="s">
        <v>114</v>
      </c>
      <c r="O91" s="5">
        <v>158</v>
      </c>
      <c r="P91" s="5" t="s">
        <v>114</v>
      </c>
      <c r="Q91" s="5">
        <v>164</v>
      </c>
      <c r="R91" s="5" t="s">
        <v>114</v>
      </c>
      <c r="S91" s="5">
        <v>171</v>
      </c>
      <c r="T91" s="5" t="s">
        <v>114</v>
      </c>
      <c r="U91" s="5">
        <v>190</v>
      </c>
      <c r="V91" s="5" t="s">
        <v>114</v>
      </c>
      <c r="W91" s="5">
        <v>154</v>
      </c>
      <c r="X91" s="5" t="s">
        <v>114</v>
      </c>
      <c r="Y91" s="5">
        <v>186</v>
      </c>
      <c r="Z91" s="5" t="s">
        <v>114</v>
      </c>
      <c r="AA91" s="5">
        <v>165</v>
      </c>
      <c r="AB91" s="5" t="s">
        <v>114</v>
      </c>
      <c r="AC91" s="5">
        <v>171</v>
      </c>
      <c r="AD91" s="5" t="s">
        <v>114</v>
      </c>
      <c r="AE91" s="5"/>
      <c r="AF91" s="5"/>
      <c r="AG91" s="5"/>
      <c r="AH91" s="5"/>
      <c r="AI91" s="5">
        <v>179</v>
      </c>
      <c r="AJ91" s="5" t="s">
        <v>114</v>
      </c>
      <c r="AK91" s="5"/>
      <c r="AL91" s="5"/>
      <c r="AM91" s="5">
        <v>170</v>
      </c>
      <c r="AN91" s="5" t="s">
        <v>114</v>
      </c>
      <c r="AO91" s="5">
        <v>184</v>
      </c>
      <c r="AP91" s="5" t="s">
        <v>114</v>
      </c>
      <c r="AQ91" s="5">
        <v>172</v>
      </c>
      <c r="AR91" s="5" t="s">
        <v>114</v>
      </c>
      <c r="AS91" s="5"/>
      <c r="AT91" s="5"/>
      <c r="AU91" s="5">
        <v>167</v>
      </c>
      <c r="AV91" s="5" t="s">
        <v>114</v>
      </c>
      <c r="AW91" s="5">
        <v>182</v>
      </c>
      <c r="AX91" s="5" t="s">
        <v>114</v>
      </c>
      <c r="AY91" s="5">
        <v>173</v>
      </c>
      <c r="AZ91" s="5" t="s">
        <v>114</v>
      </c>
      <c r="BA91" s="5"/>
      <c r="BB91" s="5"/>
      <c r="BC91" s="5">
        <v>188</v>
      </c>
      <c r="BD91" s="5" t="s">
        <v>114</v>
      </c>
      <c r="BE91" s="5">
        <v>66</v>
      </c>
      <c r="BF91" s="5" t="s">
        <v>0</v>
      </c>
      <c r="BG91" s="5">
        <v>177</v>
      </c>
      <c r="BH91" s="5" t="s">
        <v>114</v>
      </c>
      <c r="BI91" s="5"/>
      <c r="BJ91" s="5"/>
      <c r="BK91" s="5">
        <v>93</v>
      </c>
      <c r="BL91" s="5" t="s">
        <v>0</v>
      </c>
      <c r="BM91" s="5">
        <v>181</v>
      </c>
      <c r="BN91" s="5" t="s">
        <v>114</v>
      </c>
      <c r="BO91" s="5">
        <v>180</v>
      </c>
      <c r="BP91" s="5" t="s">
        <v>114</v>
      </c>
      <c r="BQ91" s="5">
        <v>181</v>
      </c>
      <c r="BR91" s="5" t="s">
        <v>114</v>
      </c>
    </row>
    <row r="92" spans="1:70" x14ac:dyDescent="0.2">
      <c r="A92" s="8" t="s">
        <v>140</v>
      </c>
      <c r="B92" s="8" t="s">
        <v>37</v>
      </c>
      <c r="C92" s="8" t="str">
        <f t="shared" si="3"/>
        <v>NEWBERY Jacob</v>
      </c>
      <c r="D92" s="8" t="s">
        <v>4</v>
      </c>
      <c r="E92" s="8" t="s">
        <v>114</v>
      </c>
      <c r="F92" s="9" t="s">
        <v>103</v>
      </c>
      <c r="G92" s="19" t="b">
        <f t="shared" si="4"/>
        <v>1</v>
      </c>
      <c r="H92" s="21">
        <f t="shared" si="5"/>
        <v>2246</v>
      </c>
      <c r="I92" s="21">
        <f>SUMIFS('2016 DATA'!$H:$H,'2016 DATA'!$C:$C,'2016 SCORES'!$C92,'2016 DATA'!$I:$I,'2016 SCORES'!I$3)</f>
        <v>2246</v>
      </c>
      <c r="J92" s="21">
        <f>SUMIFS('2016 DATA'!$H:$H,'2016 DATA'!$C:$C,'2016 SCORES'!$C92,'2016 DATA'!$I:$I,'2016 SCORES'!J$3)</f>
        <v>0</v>
      </c>
      <c r="K92" s="21">
        <f>SUMIFS('2016 DATA'!$H:$H,'2016 DATA'!$C:$C,'2016 SCORES'!$C92,'2016 DATA'!$I:$I,'2016 SCORES'!K$3)</f>
        <v>0</v>
      </c>
      <c r="L92" s="21">
        <f>SUMIFS('2016 DATA'!$H:$H,'2016 DATA'!$C:$C,'2016 SCORES'!$C92,'2016 DATA'!$I:$I,'2016 SCORES'!L$3)</f>
        <v>0</v>
      </c>
      <c r="M92" s="3">
        <v>105</v>
      </c>
      <c r="N92" s="3" t="s">
        <v>114</v>
      </c>
      <c r="O92" s="5">
        <v>114</v>
      </c>
      <c r="P92" s="5" t="s">
        <v>114</v>
      </c>
      <c r="Q92" s="5">
        <v>121</v>
      </c>
      <c r="R92" s="5" t="s">
        <v>114</v>
      </c>
      <c r="S92" s="5">
        <v>123</v>
      </c>
      <c r="T92" s="5" t="s">
        <v>114</v>
      </c>
      <c r="U92" s="5">
        <v>158</v>
      </c>
      <c r="V92" s="5" t="s">
        <v>114</v>
      </c>
      <c r="W92" s="5">
        <v>125</v>
      </c>
      <c r="X92" s="5" t="s">
        <v>114</v>
      </c>
      <c r="Y92" s="5">
        <v>113</v>
      </c>
      <c r="Z92" s="5" t="s">
        <v>114</v>
      </c>
      <c r="AA92" s="5">
        <v>96</v>
      </c>
      <c r="AB92" s="5" t="s">
        <v>114</v>
      </c>
      <c r="AC92" s="5">
        <v>145</v>
      </c>
      <c r="AD92" s="5" t="s">
        <v>114</v>
      </c>
      <c r="AE92" s="5"/>
      <c r="AF92" s="5"/>
      <c r="AG92" s="5"/>
      <c r="AH92" s="5"/>
      <c r="AI92" s="5"/>
      <c r="AJ92" s="5"/>
      <c r="AK92" s="5"/>
      <c r="AL92" s="5"/>
      <c r="AM92" s="5">
        <v>95</v>
      </c>
      <c r="AN92" s="5" t="s">
        <v>114</v>
      </c>
      <c r="AO92" s="5"/>
      <c r="AP92" s="5"/>
      <c r="AQ92" s="5"/>
      <c r="AR92" s="5"/>
      <c r="AS92" s="5"/>
      <c r="AT92" s="5"/>
      <c r="AU92" s="5"/>
      <c r="AV92" s="5"/>
      <c r="AW92" s="5">
        <v>123</v>
      </c>
      <c r="AX92" s="5" t="s">
        <v>114</v>
      </c>
      <c r="AY92" s="5">
        <v>92</v>
      </c>
      <c r="AZ92" s="5" t="s">
        <v>114</v>
      </c>
      <c r="BA92" s="5"/>
      <c r="BB92" s="5"/>
      <c r="BC92" s="5">
        <v>104</v>
      </c>
      <c r="BD92" s="5" t="s">
        <v>114</v>
      </c>
      <c r="BE92" s="5">
        <v>123</v>
      </c>
      <c r="BF92" s="5" t="s">
        <v>114</v>
      </c>
      <c r="BG92" s="5">
        <v>116</v>
      </c>
      <c r="BH92" s="5" t="s">
        <v>114</v>
      </c>
      <c r="BI92" s="5"/>
      <c r="BJ92" s="5"/>
      <c r="BK92" s="5">
        <v>142</v>
      </c>
      <c r="BL92" s="5" t="s">
        <v>114</v>
      </c>
      <c r="BM92" s="5">
        <v>127</v>
      </c>
      <c r="BN92" s="5" t="s">
        <v>114</v>
      </c>
      <c r="BO92" s="5">
        <v>121</v>
      </c>
      <c r="BP92" s="5" t="s">
        <v>114</v>
      </c>
      <c r="BQ92" s="5">
        <v>103</v>
      </c>
      <c r="BR92" s="5" t="s">
        <v>114</v>
      </c>
    </row>
    <row r="93" spans="1:70" x14ac:dyDescent="0.2">
      <c r="A93" s="8" t="s">
        <v>140</v>
      </c>
      <c r="B93" s="8" t="s">
        <v>38</v>
      </c>
      <c r="C93" s="8" t="str">
        <f t="shared" si="3"/>
        <v>NEWBERY Patrick</v>
      </c>
      <c r="D93" s="8" t="s">
        <v>4</v>
      </c>
      <c r="E93" s="8" t="s">
        <v>114</v>
      </c>
      <c r="F93" s="9" t="s">
        <v>103</v>
      </c>
      <c r="G93" s="19" t="b">
        <f t="shared" si="4"/>
        <v>1</v>
      </c>
      <c r="H93" s="21">
        <f t="shared" si="5"/>
        <v>1970</v>
      </c>
      <c r="I93" s="21">
        <f>SUMIFS('2016 DATA'!$H:$H,'2016 DATA'!$C:$C,'2016 SCORES'!$C93,'2016 DATA'!$I:$I,'2016 SCORES'!I$3)</f>
        <v>1970</v>
      </c>
      <c r="J93" s="21">
        <f>SUMIFS('2016 DATA'!$H:$H,'2016 DATA'!$C:$C,'2016 SCORES'!$C93,'2016 DATA'!$I:$I,'2016 SCORES'!J$3)</f>
        <v>0</v>
      </c>
      <c r="K93" s="21">
        <f>SUMIFS('2016 DATA'!$H:$H,'2016 DATA'!$C:$C,'2016 SCORES'!$C93,'2016 DATA'!$I:$I,'2016 SCORES'!K$3)</f>
        <v>0</v>
      </c>
      <c r="L93" s="21">
        <f>SUMIFS('2016 DATA'!$H:$H,'2016 DATA'!$C:$C,'2016 SCORES'!$C93,'2016 DATA'!$I:$I,'2016 SCORES'!L$3)</f>
        <v>0</v>
      </c>
      <c r="M93" s="3">
        <v>106</v>
      </c>
      <c r="N93" s="3" t="s">
        <v>114</v>
      </c>
      <c r="O93" s="5"/>
      <c r="P93" s="5"/>
      <c r="Q93" s="5">
        <v>88</v>
      </c>
      <c r="R93" s="5" t="s">
        <v>114</v>
      </c>
      <c r="S93" s="5">
        <v>89</v>
      </c>
      <c r="T93" s="5" t="s">
        <v>114</v>
      </c>
      <c r="U93" s="5">
        <v>126</v>
      </c>
      <c r="V93" s="5" t="s">
        <v>114</v>
      </c>
      <c r="W93" s="5">
        <v>115</v>
      </c>
      <c r="X93" s="5" t="s">
        <v>114</v>
      </c>
      <c r="Y93" s="5">
        <v>96</v>
      </c>
      <c r="Z93" s="5" t="s">
        <v>114</v>
      </c>
      <c r="AA93" s="5">
        <v>129</v>
      </c>
      <c r="AB93" s="5" t="s">
        <v>114</v>
      </c>
      <c r="AC93" s="5">
        <v>90</v>
      </c>
      <c r="AD93" s="5" t="s">
        <v>114</v>
      </c>
      <c r="AE93" s="5"/>
      <c r="AF93" s="5"/>
      <c r="AG93" s="5"/>
      <c r="AH93" s="5"/>
      <c r="AI93" s="5"/>
      <c r="AJ93" s="5"/>
      <c r="AK93" s="5"/>
      <c r="AL93" s="5"/>
      <c r="AM93" s="5">
        <v>107</v>
      </c>
      <c r="AN93" s="5" t="s">
        <v>114</v>
      </c>
      <c r="AO93" s="5">
        <v>99</v>
      </c>
      <c r="AP93" s="5" t="s">
        <v>114</v>
      </c>
      <c r="AQ93" s="5"/>
      <c r="AR93" s="5"/>
      <c r="AS93" s="5"/>
      <c r="AT93" s="5"/>
      <c r="AU93" s="5"/>
      <c r="AV93" s="5"/>
      <c r="AW93" s="5">
        <v>98</v>
      </c>
      <c r="AX93" s="5" t="s">
        <v>114</v>
      </c>
      <c r="AY93" s="5">
        <v>114</v>
      </c>
      <c r="AZ93" s="5" t="s">
        <v>114</v>
      </c>
      <c r="BA93" s="5"/>
      <c r="BB93" s="5"/>
      <c r="BC93" s="5">
        <v>130</v>
      </c>
      <c r="BD93" s="5" t="s">
        <v>114</v>
      </c>
      <c r="BE93" s="5">
        <v>115</v>
      </c>
      <c r="BF93" s="5" t="s">
        <v>114</v>
      </c>
      <c r="BG93" s="5">
        <v>99</v>
      </c>
      <c r="BH93" s="5" t="s">
        <v>114</v>
      </c>
      <c r="BI93" s="5"/>
      <c r="BJ93" s="5"/>
      <c r="BK93" s="5">
        <v>85</v>
      </c>
      <c r="BL93" s="5" t="s">
        <v>114</v>
      </c>
      <c r="BM93" s="5">
        <v>141</v>
      </c>
      <c r="BN93" s="5" t="s">
        <v>114</v>
      </c>
      <c r="BO93" s="5"/>
      <c r="BP93" s="5"/>
      <c r="BQ93" s="5">
        <v>143</v>
      </c>
      <c r="BR93" s="5" t="s">
        <v>114</v>
      </c>
    </row>
    <row r="94" spans="1:70" x14ac:dyDescent="0.2">
      <c r="A94" s="8" t="s">
        <v>171</v>
      </c>
      <c r="B94" s="8" t="s">
        <v>80</v>
      </c>
      <c r="C94" s="8" t="str">
        <f t="shared" si="3"/>
        <v>NOORDHUIS Josh</v>
      </c>
      <c r="D94" s="8" t="s">
        <v>2</v>
      </c>
      <c r="E94" s="8" t="s">
        <v>0</v>
      </c>
      <c r="F94" s="9" t="s">
        <v>103</v>
      </c>
      <c r="G94" s="19" t="b">
        <f t="shared" si="4"/>
        <v>1</v>
      </c>
      <c r="H94" s="21">
        <f t="shared" si="5"/>
        <v>350</v>
      </c>
      <c r="I94" s="21">
        <f>SUMIFS('2016 DATA'!$H:$H,'2016 DATA'!$C:$C,'2016 SCORES'!$C94,'2016 DATA'!$I:$I,'2016 SCORES'!I$3)</f>
        <v>0</v>
      </c>
      <c r="J94" s="21">
        <f>SUMIFS('2016 DATA'!$H:$H,'2016 DATA'!$C:$C,'2016 SCORES'!$C94,'2016 DATA'!$I:$I,'2016 SCORES'!J$3)</f>
        <v>120</v>
      </c>
      <c r="K94" s="21">
        <f>SUMIFS('2016 DATA'!$H:$H,'2016 DATA'!$C:$C,'2016 SCORES'!$C94,'2016 DATA'!$I:$I,'2016 SCORES'!K$3)</f>
        <v>230</v>
      </c>
      <c r="L94" s="21">
        <f>SUMIFS('2016 DATA'!$H:$H,'2016 DATA'!$C:$C,'2016 SCORES'!$C94,'2016 DATA'!$I:$I,'2016 SCORES'!L$3)</f>
        <v>0</v>
      </c>
      <c r="M94" s="3"/>
      <c r="N94" s="3"/>
      <c r="O94" s="5"/>
      <c r="P94" s="5"/>
      <c r="Q94" s="5"/>
      <c r="R94" s="5"/>
      <c r="S94" s="5"/>
      <c r="T94" s="5"/>
      <c r="U94" s="5">
        <v>41</v>
      </c>
      <c r="V94" s="5" t="s">
        <v>0</v>
      </c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>
        <v>84</v>
      </c>
      <c r="AL94" s="5" t="s">
        <v>197</v>
      </c>
      <c r="AM94" s="5">
        <v>68</v>
      </c>
      <c r="AN94" s="5" t="s">
        <v>197</v>
      </c>
      <c r="AO94" s="5">
        <v>78</v>
      </c>
      <c r="AP94" s="5" t="s">
        <v>197</v>
      </c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>
        <v>79</v>
      </c>
      <c r="BD94" s="5" t="s">
        <v>0</v>
      </c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</row>
    <row r="95" spans="1:70" x14ac:dyDescent="0.2">
      <c r="A95" s="8" t="s">
        <v>171</v>
      </c>
      <c r="B95" s="8" t="s">
        <v>70</v>
      </c>
      <c r="C95" s="8" t="str">
        <f t="shared" si="3"/>
        <v>NOORDHUIS Andrew</v>
      </c>
      <c r="D95" s="8" t="s">
        <v>1</v>
      </c>
      <c r="E95" s="8" t="s">
        <v>0</v>
      </c>
      <c r="F95" s="9" t="s">
        <v>103</v>
      </c>
      <c r="G95" s="19" t="b">
        <f t="shared" si="4"/>
        <v>1</v>
      </c>
      <c r="H95" s="21">
        <f t="shared" si="5"/>
        <v>59</v>
      </c>
      <c r="I95" s="21">
        <f>SUMIFS('2016 DATA'!$H:$H,'2016 DATA'!$C:$C,'2016 SCORES'!$C95,'2016 DATA'!$I:$I,'2016 SCORES'!I$3)</f>
        <v>0</v>
      </c>
      <c r="J95" s="21">
        <f>SUMIFS('2016 DATA'!$H:$H,'2016 DATA'!$C:$C,'2016 SCORES'!$C95,'2016 DATA'!$I:$I,'2016 SCORES'!J$3)</f>
        <v>59</v>
      </c>
      <c r="K95" s="21">
        <f>SUMIFS('2016 DATA'!$H:$H,'2016 DATA'!$C:$C,'2016 SCORES'!$C95,'2016 DATA'!$I:$I,'2016 SCORES'!K$3)</f>
        <v>0</v>
      </c>
      <c r="L95" s="21">
        <f>SUMIFS('2016 DATA'!$H:$H,'2016 DATA'!$C:$C,'2016 SCORES'!$C95,'2016 DATA'!$I:$I,'2016 SCORES'!L$3)</f>
        <v>0</v>
      </c>
      <c r="M95" s="3"/>
      <c r="N95" s="3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>
        <v>59</v>
      </c>
      <c r="BD95" s="5" t="s">
        <v>0</v>
      </c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</row>
    <row r="96" spans="1:70" x14ac:dyDescent="0.2">
      <c r="A96" s="8" t="s">
        <v>217</v>
      </c>
      <c r="B96" s="8" t="s">
        <v>101</v>
      </c>
      <c r="C96" s="8" t="str">
        <f t="shared" si="3"/>
        <v>NORDIS Joshua</v>
      </c>
      <c r="D96" s="10" t="s">
        <v>2</v>
      </c>
      <c r="E96" s="8" t="s">
        <v>0</v>
      </c>
      <c r="F96" s="9" t="s">
        <v>103</v>
      </c>
      <c r="G96" s="19" t="b">
        <f t="shared" si="4"/>
        <v>1</v>
      </c>
      <c r="H96" s="21">
        <f t="shared" si="5"/>
        <v>76</v>
      </c>
      <c r="I96" s="21">
        <f>SUMIFS('2016 DATA'!$H:$H,'2016 DATA'!$C:$C,'2016 SCORES'!$C96,'2016 DATA'!$I:$I,'2016 SCORES'!I$3)</f>
        <v>0</v>
      </c>
      <c r="J96" s="21">
        <f>SUMIFS('2016 DATA'!$H:$H,'2016 DATA'!$C:$C,'2016 SCORES'!$C96,'2016 DATA'!$I:$I,'2016 SCORES'!J$3)</f>
        <v>76</v>
      </c>
      <c r="K96" s="21">
        <f>SUMIFS('2016 DATA'!$H:$H,'2016 DATA'!$C:$C,'2016 SCORES'!$C96,'2016 DATA'!$I:$I,'2016 SCORES'!K$3)</f>
        <v>0</v>
      </c>
      <c r="L96" s="21">
        <f>SUMIFS('2016 DATA'!$H:$H,'2016 DATA'!$C:$C,'2016 SCORES'!$C96,'2016 DATA'!$I:$I,'2016 SCORES'!L$3)</f>
        <v>0</v>
      </c>
      <c r="M96" s="3"/>
      <c r="N96" s="3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>
        <v>76</v>
      </c>
      <c r="AR96" s="5" t="s">
        <v>0</v>
      </c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</row>
    <row r="97" spans="1:70" x14ac:dyDescent="0.2">
      <c r="A97" s="8" t="s">
        <v>191</v>
      </c>
      <c r="B97" s="8" t="s">
        <v>11</v>
      </c>
      <c r="C97" s="8" t="str">
        <f t="shared" si="3"/>
        <v>OAKFORD Richie</v>
      </c>
      <c r="D97" s="8" t="s">
        <v>1</v>
      </c>
      <c r="E97" s="8" t="s">
        <v>114</v>
      </c>
      <c r="F97" s="9" t="s">
        <v>103</v>
      </c>
      <c r="G97" s="19" t="b">
        <f t="shared" si="4"/>
        <v>1</v>
      </c>
      <c r="H97" s="21">
        <f t="shared" si="5"/>
        <v>1630</v>
      </c>
      <c r="I97" s="21">
        <f>SUMIFS('2016 DATA'!$H:$H,'2016 DATA'!$C:$C,'2016 SCORES'!$C97,'2016 DATA'!$I:$I,'2016 SCORES'!I$3)</f>
        <v>1547</v>
      </c>
      <c r="J97" s="21">
        <f>SUMIFS('2016 DATA'!$H:$H,'2016 DATA'!$C:$C,'2016 SCORES'!$C97,'2016 DATA'!$I:$I,'2016 SCORES'!J$3)</f>
        <v>83</v>
      </c>
      <c r="K97" s="21">
        <f>SUMIFS('2016 DATA'!$H:$H,'2016 DATA'!$C:$C,'2016 SCORES'!$C97,'2016 DATA'!$I:$I,'2016 SCORES'!K$3)</f>
        <v>0</v>
      </c>
      <c r="L97" s="21">
        <f>SUMIFS('2016 DATA'!$H:$H,'2016 DATA'!$C:$C,'2016 SCORES'!$C97,'2016 DATA'!$I:$I,'2016 SCORES'!L$3)</f>
        <v>0</v>
      </c>
      <c r="M97" s="3"/>
      <c r="N97" s="3"/>
      <c r="O97" s="5"/>
      <c r="P97" s="5"/>
      <c r="Q97" s="5"/>
      <c r="R97" s="5"/>
      <c r="S97" s="5">
        <v>162</v>
      </c>
      <c r="T97" s="5" t="s">
        <v>114</v>
      </c>
      <c r="U97" s="5"/>
      <c r="V97" s="5"/>
      <c r="W97" s="5">
        <v>131</v>
      </c>
      <c r="X97" s="5" t="s">
        <v>114</v>
      </c>
      <c r="Y97" s="5"/>
      <c r="Z97" s="5"/>
      <c r="AA97" s="5">
        <v>167</v>
      </c>
      <c r="AB97" s="5" t="s">
        <v>114</v>
      </c>
      <c r="AC97" s="5">
        <v>130</v>
      </c>
      <c r="AD97" s="5" t="s">
        <v>114</v>
      </c>
      <c r="AE97" s="5">
        <v>190</v>
      </c>
      <c r="AF97" s="5" t="s">
        <v>114</v>
      </c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>
        <v>164</v>
      </c>
      <c r="AR97" s="5" t="s">
        <v>114</v>
      </c>
      <c r="AS97" s="5">
        <v>83</v>
      </c>
      <c r="AT97" s="5" t="s">
        <v>0</v>
      </c>
      <c r="AU97" s="5"/>
      <c r="AV97" s="5"/>
      <c r="AW97" s="5">
        <v>162</v>
      </c>
      <c r="AX97" s="5" t="s">
        <v>114</v>
      </c>
      <c r="AY97" s="5"/>
      <c r="AZ97" s="5"/>
      <c r="BA97" s="5"/>
      <c r="BB97" s="5"/>
      <c r="BC97" s="5"/>
      <c r="BD97" s="5"/>
      <c r="BE97" s="5">
        <v>136</v>
      </c>
      <c r="BF97" s="5" t="s">
        <v>114</v>
      </c>
      <c r="BG97" s="5"/>
      <c r="BH97" s="5"/>
      <c r="BI97" s="5">
        <v>159</v>
      </c>
      <c r="BJ97" s="5" t="s">
        <v>114</v>
      </c>
      <c r="BK97" s="5"/>
      <c r="BL97" s="5"/>
      <c r="BM97" s="5"/>
      <c r="BN97" s="5"/>
      <c r="BO97" s="5"/>
      <c r="BP97" s="5"/>
      <c r="BQ97" s="5">
        <v>146</v>
      </c>
      <c r="BR97" s="5" t="s">
        <v>114</v>
      </c>
    </row>
    <row r="98" spans="1:70" x14ac:dyDescent="0.2">
      <c r="A98" s="8" t="s">
        <v>151</v>
      </c>
      <c r="B98" s="8" t="s">
        <v>21</v>
      </c>
      <c r="C98" s="8" t="str">
        <f t="shared" si="3"/>
        <v>O'CONNOR Gary</v>
      </c>
      <c r="D98" s="8" t="s">
        <v>1</v>
      </c>
      <c r="E98" s="8" t="s">
        <v>114</v>
      </c>
      <c r="F98" s="9" t="s">
        <v>103</v>
      </c>
      <c r="G98" s="19" t="b">
        <f t="shared" si="4"/>
        <v>1</v>
      </c>
      <c r="H98" s="21">
        <f t="shared" si="5"/>
        <v>3200</v>
      </c>
      <c r="I98" s="21">
        <f>SUMIFS('2016 DATA'!$H:$H,'2016 DATA'!$C:$C,'2016 SCORES'!$C98,'2016 DATA'!$I:$I,'2016 SCORES'!I$3)</f>
        <v>3200</v>
      </c>
      <c r="J98" s="21">
        <f>SUMIFS('2016 DATA'!$H:$H,'2016 DATA'!$C:$C,'2016 SCORES'!$C98,'2016 DATA'!$I:$I,'2016 SCORES'!J$3)</f>
        <v>0</v>
      </c>
      <c r="K98" s="21">
        <f>SUMIFS('2016 DATA'!$H:$H,'2016 DATA'!$C:$C,'2016 SCORES'!$C98,'2016 DATA'!$I:$I,'2016 SCORES'!K$3)</f>
        <v>0</v>
      </c>
      <c r="L98" s="21">
        <f>SUMIFS('2016 DATA'!$H:$H,'2016 DATA'!$C:$C,'2016 SCORES'!$C98,'2016 DATA'!$I:$I,'2016 SCORES'!L$3)</f>
        <v>0</v>
      </c>
      <c r="M98" s="3">
        <v>132</v>
      </c>
      <c r="N98" s="3" t="s">
        <v>114</v>
      </c>
      <c r="O98" s="5">
        <v>167</v>
      </c>
      <c r="P98" s="5" t="s">
        <v>114</v>
      </c>
      <c r="Q98" s="5"/>
      <c r="R98" s="5"/>
      <c r="S98" s="5">
        <v>161</v>
      </c>
      <c r="T98" s="5" t="s">
        <v>114</v>
      </c>
      <c r="U98" s="5">
        <v>158</v>
      </c>
      <c r="V98" s="5" t="s">
        <v>114</v>
      </c>
      <c r="W98" s="5">
        <v>136</v>
      </c>
      <c r="X98" s="5" t="s">
        <v>114</v>
      </c>
      <c r="Y98" s="5"/>
      <c r="Z98" s="5"/>
      <c r="AA98" s="5">
        <v>137</v>
      </c>
      <c r="AB98" s="5" t="s">
        <v>114</v>
      </c>
      <c r="AC98" s="5">
        <v>138</v>
      </c>
      <c r="AD98" s="5" t="s">
        <v>114</v>
      </c>
      <c r="AE98" s="5">
        <v>160</v>
      </c>
      <c r="AF98" s="5" t="s">
        <v>114</v>
      </c>
      <c r="AG98" s="5"/>
      <c r="AH98" s="5"/>
      <c r="AI98" s="5">
        <v>152</v>
      </c>
      <c r="AJ98" s="5" t="s">
        <v>114</v>
      </c>
      <c r="AK98" s="5">
        <v>169</v>
      </c>
      <c r="AL98" s="5" t="s">
        <v>114</v>
      </c>
      <c r="AM98" s="5">
        <v>126</v>
      </c>
      <c r="AN98" s="5" t="s">
        <v>114</v>
      </c>
      <c r="AO98" s="5">
        <v>159</v>
      </c>
      <c r="AP98" s="5" t="s">
        <v>114</v>
      </c>
      <c r="AQ98" s="5">
        <v>140</v>
      </c>
      <c r="AR98" s="5" t="s">
        <v>114</v>
      </c>
      <c r="AS98" s="5"/>
      <c r="AT98" s="5"/>
      <c r="AU98" s="5">
        <v>150</v>
      </c>
      <c r="AV98" s="5" t="s">
        <v>114</v>
      </c>
      <c r="AW98" s="5">
        <v>130</v>
      </c>
      <c r="AX98" s="5" t="s">
        <v>114</v>
      </c>
      <c r="AY98" s="5">
        <v>141</v>
      </c>
      <c r="AZ98" s="5" t="s">
        <v>114</v>
      </c>
      <c r="BA98" s="5">
        <v>104</v>
      </c>
      <c r="BB98" s="5" t="s">
        <v>114</v>
      </c>
      <c r="BC98" s="5">
        <v>165</v>
      </c>
      <c r="BD98" s="5" t="s">
        <v>114</v>
      </c>
      <c r="BE98" s="5">
        <v>119</v>
      </c>
      <c r="BF98" s="5" t="s">
        <v>114</v>
      </c>
      <c r="BG98" s="5"/>
      <c r="BH98" s="5"/>
      <c r="BI98" s="5"/>
      <c r="BJ98" s="5"/>
      <c r="BK98" s="5"/>
      <c r="BL98" s="5"/>
      <c r="BM98" s="5">
        <v>160</v>
      </c>
      <c r="BN98" s="5" t="s">
        <v>114</v>
      </c>
      <c r="BO98" s="5">
        <v>124</v>
      </c>
      <c r="BP98" s="5" t="s">
        <v>114</v>
      </c>
      <c r="BQ98" s="5">
        <v>172</v>
      </c>
      <c r="BR98" s="5" t="s">
        <v>114</v>
      </c>
    </row>
    <row r="99" spans="1:70" x14ac:dyDescent="0.2">
      <c r="A99" s="8" t="s">
        <v>124</v>
      </c>
      <c r="B99" s="8" t="s">
        <v>24</v>
      </c>
      <c r="C99" s="8" t="str">
        <f t="shared" si="3"/>
        <v>OVEREND Brodie</v>
      </c>
      <c r="D99" s="8" t="s">
        <v>187</v>
      </c>
      <c r="E99" s="8" t="s">
        <v>0</v>
      </c>
      <c r="F99" s="9" t="s">
        <v>103</v>
      </c>
      <c r="G99" s="19" t="b">
        <f t="shared" si="4"/>
        <v>1</v>
      </c>
      <c r="H99" s="21">
        <f t="shared" si="5"/>
        <v>182</v>
      </c>
      <c r="I99" s="21">
        <f>SUMIFS('2016 DATA'!$H:$H,'2016 DATA'!$C:$C,'2016 SCORES'!$C99,'2016 DATA'!$I:$I,'2016 SCORES'!I$3)</f>
        <v>18</v>
      </c>
      <c r="J99" s="21">
        <f>SUMIFS('2016 DATA'!$H:$H,'2016 DATA'!$C:$C,'2016 SCORES'!$C99,'2016 DATA'!$I:$I,'2016 SCORES'!J$3)</f>
        <v>164</v>
      </c>
      <c r="K99" s="21">
        <f>SUMIFS('2016 DATA'!$H:$H,'2016 DATA'!$C:$C,'2016 SCORES'!$C99,'2016 DATA'!$I:$I,'2016 SCORES'!K$3)</f>
        <v>0</v>
      </c>
      <c r="L99" s="21">
        <f>SUMIFS('2016 DATA'!$H:$H,'2016 DATA'!$C:$C,'2016 SCORES'!$C99,'2016 DATA'!$I:$I,'2016 SCORES'!L$3)</f>
        <v>0</v>
      </c>
      <c r="M99" s="3">
        <v>18</v>
      </c>
      <c r="N99" s="3" t="s">
        <v>114</v>
      </c>
      <c r="O99" s="5"/>
      <c r="P99" s="5"/>
      <c r="Q99" s="5"/>
      <c r="R99" s="5"/>
      <c r="S99" s="5">
        <v>30</v>
      </c>
      <c r="T99" s="5" t="s">
        <v>0</v>
      </c>
      <c r="U99" s="5"/>
      <c r="V99" s="5"/>
      <c r="W99" s="5">
        <v>18</v>
      </c>
      <c r="X99" s="5" t="s">
        <v>0</v>
      </c>
      <c r="Y99" s="5"/>
      <c r="Z99" s="5"/>
      <c r="AA99" s="5">
        <v>35</v>
      </c>
      <c r="AB99" s="5" t="s">
        <v>0</v>
      </c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>
        <v>25</v>
      </c>
      <c r="AP99" s="5" t="s">
        <v>0</v>
      </c>
      <c r="AQ99" s="5">
        <v>56</v>
      </c>
      <c r="AR99" s="5" t="s">
        <v>0</v>
      </c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</row>
    <row r="100" spans="1:70" x14ac:dyDescent="0.2">
      <c r="A100" s="8" t="s">
        <v>124</v>
      </c>
      <c r="B100" s="8" t="s">
        <v>25</v>
      </c>
      <c r="C100" s="8" t="str">
        <f t="shared" si="3"/>
        <v>OVEREND Keeley</v>
      </c>
      <c r="D100" s="8" t="s">
        <v>187</v>
      </c>
      <c r="E100" s="8" t="s">
        <v>0</v>
      </c>
      <c r="F100" s="9" t="s">
        <v>10</v>
      </c>
      <c r="G100" s="19" t="b">
        <f t="shared" si="4"/>
        <v>1</v>
      </c>
      <c r="H100" s="21">
        <f t="shared" si="5"/>
        <v>148</v>
      </c>
      <c r="I100" s="21">
        <f>SUMIFS('2016 DATA'!$H:$H,'2016 DATA'!$C:$C,'2016 SCORES'!$C100,'2016 DATA'!$I:$I,'2016 SCORES'!I$3)</f>
        <v>33</v>
      </c>
      <c r="J100" s="21">
        <f>SUMIFS('2016 DATA'!$H:$H,'2016 DATA'!$C:$C,'2016 SCORES'!$C100,'2016 DATA'!$I:$I,'2016 SCORES'!J$3)</f>
        <v>115</v>
      </c>
      <c r="K100" s="21">
        <f>SUMIFS('2016 DATA'!$H:$H,'2016 DATA'!$C:$C,'2016 SCORES'!$C100,'2016 DATA'!$I:$I,'2016 SCORES'!K$3)</f>
        <v>0</v>
      </c>
      <c r="L100" s="21">
        <f>SUMIFS('2016 DATA'!$H:$H,'2016 DATA'!$C:$C,'2016 SCORES'!$C100,'2016 DATA'!$I:$I,'2016 SCORES'!L$3)</f>
        <v>0</v>
      </c>
      <c r="M100" s="3">
        <v>33</v>
      </c>
      <c r="N100" s="3" t="s">
        <v>114</v>
      </c>
      <c r="O100" s="5"/>
      <c r="P100" s="5"/>
      <c r="Q100" s="5"/>
      <c r="R100" s="5"/>
      <c r="S100" s="5">
        <v>10</v>
      </c>
      <c r="T100" s="5" t="s">
        <v>0</v>
      </c>
      <c r="U100" s="5">
        <v>33</v>
      </c>
      <c r="V100" s="5" t="s">
        <v>0</v>
      </c>
      <c r="W100" s="5">
        <v>10</v>
      </c>
      <c r="X100" s="5" t="s">
        <v>0</v>
      </c>
      <c r="Y100" s="5"/>
      <c r="Z100" s="5"/>
      <c r="AA100" s="5">
        <v>16</v>
      </c>
      <c r="AB100" s="5" t="s">
        <v>0</v>
      </c>
      <c r="AC100" s="5"/>
      <c r="AD100" s="5"/>
      <c r="AE100" s="5"/>
      <c r="AF100" s="5"/>
      <c r="AG100" s="5"/>
      <c r="AH100" s="5"/>
      <c r="AI100" s="5"/>
      <c r="AJ100" s="5"/>
      <c r="AK100" s="5">
        <v>46</v>
      </c>
      <c r="AL100" s="5" t="s">
        <v>0</v>
      </c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</row>
    <row r="101" spans="1:70" x14ac:dyDescent="0.2">
      <c r="A101" s="8" t="s">
        <v>124</v>
      </c>
      <c r="B101" s="8" t="s">
        <v>51</v>
      </c>
      <c r="C101" s="8" t="str">
        <f t="shared" si="3"/>
        <v>OVEREND Megan</v>
      </c>
      <c r="D101" s="8" t="s">
        <v>1</v>
      </c>
      <c r="E101" s="8" t="s">
        <v>0</v>
      </c>
      <c r="F101" s="9" t="s">
        <v>10</v>
      </c>
      <c r="G101" s="19" t="b">
        <f t="shared" si="4"/>
        <v>1</v>
      </c>
      <c r="H101" s="21">
        <f t="shared" si="5"/>
        <v>1001</v>
      </c>
      <c r="I101" s="21">
        <f>SUMIFS('2016 DATA'!$H:$H,'2016 DATA'!$C:$C,'2016 SCORES'!$C101,'2016 DATA'!$I:$I,'2016 SCORES'!I$3)</f>
        <v>37</v>
      </c>
      <c r="J101" s="21">
        <f>SUMIFS('2016 DATA'!$H:$H,'2016 DATA'!$C:$C,'2016 SCORES'!$C101,'2016 DATA'!$I:$I,'2016 SCORES'!J$3)</f>
        <v>964</v>
      </c>
      <c r="K101" s="21">
        <f>SUMIFS('2016 DATA'!$H:$H,'2016 DATA'!$C:$C,'2016 SCORES'!$C101,'2016 DATA'!$I:$I,'2016 SCORES'!K$3)</f>
        <v>0</v>
      </c>
      <c r="L101" s="21">
        <f>SUMIFS('2016 DATA'!$H:$H,'2016 DATA'!$C:$C,'2016 SCORES'!$C101,'2016 DATA'!$I:$I,'2016 SCORES'!L$3)</f>
        <v>0</v>
      </c>
      <c r="M101" s="3">
        <v>37</v>
      </c>
      <c r="N101" s="3" t="s">
        <v>114</v>
      </c>
      <c r="O101" s="5"/>
      <c r="P101" s="5"/>
      <c r="Q101" s="5"/>
      <c r="R101" s="5"/>
      <c r="S101" s="5">
        <v>57</v>
      </c>
      <c r="T101" s="5" t="s">
        <v>0</v>
      </c>
      <c r="U101" s="5">
        <v>58</v>
      </c>
      <c r="V101" s="5" t="s">
        <v>0</v>
      </c>
      <c r="W101" s="5">
        <v>49</v>
      </c>
      <c r="X101" s="5" t="s">
        <v>0</v>
      </c>
      <c r="Y101" s="5">
        <v>87</v>
      </c>
      <c r="Z101" s="5" t="s">
        <v>0</v>
      </c>
      <c r="AA101" s="5">
        <v>63</v>
      </c>
      <c r="AB101" s="5" t="s">
        <v>0</v>
      </c>
      <c r="AC101" s="5">
        <v>51</v>
      </c>
      <c r="AD101" s="5" t="s">
        <v>0</v>
      </c>
      <c r="AE101" s="5">
        <v>91</v>
      </c>
      <c r="AF101" s="5" t="s">
        <v>0</v>
      </c>
      <c r="AG101" s="5">
        <v>69</v>
      </c>
      <c r="AH101" s="5" t="s">
        <v>0</v>
      </c>
      <c r="AI101" s="5">
        <v>69</v>
      </c>
      <c r="AJ101" s="5" t="s">
        <v>0</v>
      </c>
      <c r="AK101" s="5">
        <v>108</v>
      </c>
      <c r="AL101" s="5" t="s">
        <v>0</v>
      </c>
      <c r="AM101" s="5">
        <v>53</v>
      </c>
      <c r="AN101" s="5" t="s">
        <v>0</v>
      </c>
      <c r="AO101" s="5">
        <v>89</v>
      </c>
      <c r="AP101" s="5" t="s">
        <v>0</v>
      </c>
      <c r="AQ101" s="5"/>
      <c r="AR101" s="5"/>
      <c r="AS101" s="5">
        <v>51</v>
      </c>
      <c r="AT101" s="5" t="s">
        <v>0</v>
      </c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>
        <v>69</v>
      </c>
      <c r="BH101" s="5" t="s">
        <v>0</v>
      </c>
      <c r="BI101" s="5"/>
      <c r="BJ101" s="5"/>
      <c r="BK101" s="5"/>
      <c r="BL101" s="5"/>
      <c r="BM101" s="5"/>
      <c r="BN101" s="5"/>
      <c r="BO101" s="5"/>
      <c r="BP101" s="5"/>
      <c r="BQ101" s="5"/>
      <c r="BR101" s="5"/>
    </row>
    <row r="102" spans="1:70" x14ac:dyDescent="0.2">
      <c r="A102" s="8" t="s">
        <v>124</v>
      </c>
      <c r="B102" s="8" t="s">
        <v>50</v>
      </c>
      <c r="C102" s="8" t="str">
        <f t="shared" si="3"/>
        <v>OVEREND Shae</v>
      </c>
      <c r="D102" s="8" t="s">
        <v>187</v>
      </c>
      <c r="E102" s="8" t="s">
        <v>0</v>
      </c>
      <c r="F102" s="9" t="s">
        <v>10</v>
      </c>
      <c r="G102" s="19" t="b">
        <f t="shared" si="4"/>
        <v>1</v>
      </c>
      <c r="H102" s="21">
        <f t="shared" si="5"/>
        <v>89</v>
      </c>
      <c r="I102" s="21">
        <f>SUMIFS('2016 DATA'!$H:$H,'2016 DATA'!$C:$C,'2016 SCORES'!$C102,'2016 DATA'!$I:$I,'2016 SCORES'!I$3)</f>
        <v>28</v>
      </c>
      <c r="J102" s="21">
        <f>SUMIFS('2016 DATA'!$H:$H,'2016 DATA'!$C:$C,'2016 SCORES'!$C102,'2016 DATA'!$I:$I,'2016 SCORES'!J$3)</f>
        <v>61</v>
      </c>
      <c r="K102" s="21">
        <f>SUMIFS('2016 DATA'!$H:$H,'2016 DATA'!$C:$C,'2016 SCORES'!$C102,'2016 DATA'!$I:$I,'2016 SCORES'!K$3)</f>
        <v>0</v>
      </c>
      <c r="L102" s="21">
        <f>SUMIFS('2016 DATA'!$H:$H,'2016 DATA'!$C:$C,'2016 SCORES'!$C102,'2016 DATA'!$I:$I,'2016 SCORES'!L$3)</f>
        <v>0</v>
      </c>
      <c r="M102" s="3">
        <v>28</v>
      </c>
      <c r="N102" s="3" t="s">
        <v>114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>
        <v>61</v>
      </c>
      <c r="AL102" s="5" t="s">
        <v>0</v>
      </c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</row>
    <row r="103" spans="1:70" x14ac:dyDescent="0.2">
      <c r="A103" s="8" t="s">
        <v>124</v>
      </c>
      <c r="B103" s="8" t="s">
        <v>23</v>
      </c>
      <c r="C103" s="8" t="str">
        <f t="shared" si="3"/>
        <v>OVEREND Shonna</v>
      </c>
      <c r="D103" s="8" t="s">
        <v>4</v>
      </c>
      <c r="E103" s="8" t="s">
        <v>0</v>
      </c>
      <c r="F103" s="9" t="s">
        <v>10</v>
      </c>
      <c r="G103" s="19" t="b">
        <f t="shared" si="4"/>
        <v>1</v>
      </c>
      <c r="H103" s="21">
        <f t="shared" si="5"/>
        <v>425</v>
      </c>
      <c r="I103" s="21">
        <f>SUMIFS('2016 DATA'!$H:$H,'2016 DATA'!$C:$C,'2016 SCORES'!$C103,'2016 DATA'!$I:$I,'2016 SCORES'!I$3)</f>
        <v>31</v>
      </c>
      <c r="J103" s="21">
        <f>SUMIFS('2016 DATA'!$H:$H,'2016 DATA'!$C:$C,'2016 SCORES'!$C103,'2016 DATA'!$I:$I,'2016 SCORES'!J$3)</f>
        <v>394</v>
      </c>
      <c r="K103" s="21">
        <f>SUMIFS('2016 DATA'!$H:$H,'2016 DATA'!$C:$C,'2016 SCORES'!$C103,'2016 DATA'!$I:$I,'2016 SCORES'!K$3)</f>
        <v>0</v>
      </c>
      <c r="L103" s="21">
        <f>SUMIFS('2016 DATA'!$H:$H,'2016 DATA'!$C:$C,'2016 SCORES'!$C103,'2016 DATA'!$I:$I,'2016 SCORES'!L$3)</f>
        <v>0</v>
      </c>
      <c r="M103" s="3">
        <v>31</v>
      </c>
      <c r="N103" s="3" t="s">
        <v>114</v>
      </c>
      <c r="O103" s="5"/>
      <c r="P103" s="5"/>
      <c r="Q103" s="5"/>
      <c r="R103" s="5"/>
      <c r="S103" s="5">
        <v>36</v>
      </c>
      <c r="T103" s="5" t="s">
        <v>0</v>
      </c>
      <c r="U103" s="5">
        <v>35</v>
      </c>
      <c r="V103" s="5" t="s">
        <v>0</v>
      </c>
      <c r="W103" s="5">
        <v>36</v>
      </c>
      <c r="X103" s="5" t="s">
        <v>0</v>
      </c>
      <c r="Y103" s="5"/>
      <c r="Z103" s="5"/>
      <c r="AA103" s="5">
        <v>13</v>
      </c>
      <c r="AB103" s="5" t="s">
        <v>0</v>
      </c>
      <c r="AC103" s="5">
        <v>23</v>
      </c>
      <c r="AD103" s="5" t="s">
        <v>0</v>
      </c>
      <c r="AE103" s="5">
        <v>30</v>
      </c>
      <c r="AF103" s="5" t="s">
        <v>0</v>
      </c>
      <c r="AG103" s="5">
        <v>53</v>
      </c>
      <c r="AH103" s="5" t="s">
        <v>0</v>
      </c>
      <c r="AI103" s="5">
        <v>26</v>
      </c>
      <c r="AJ103" s="5" t="s">
        <v>0</v>
      </c>
      <c r="AK103" s="5">
        <v>58</v>
      </c>
      <c r="AL103" s="5" t="s">
        <v>0</v>
      </c>
      <c r="AM103" s="5"/>
      <c r="AN103" s="5"/>
      <c r="AO103" s="5">
        <v>45</v>
      </c>
      <c r="AP103" s="5" t="s">
        <v>0</v>
      </c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>
        <v>39</v>
      </c>
      <c r="BH103" s="5" t="s">
        <v>0</v>
      </c>
      <c r="BI103" s="5"/>
      <c r="BJ103" s="5"/>
      <c r="BK103" s="5"/>
      <c r="BL103" s="5"/>
      <c r="BM103" s="5"/>
      <c r="BN103" s="5"/>
      <c r="BO103" s="5"/>
      <c r="BP103" s="5"/>
      <c r="BQ103" s="5"/>
      <c r="BR103" s="5"/>
    </row>
    <row r="104" spans="1:70" x14ac:dyDescent="0.2">
      <c r="A104" s="8" t="s">
        <v>125</v>
      </c>
      <c r="B104" s="8" t="s">
        <v>22</v>
      </c>
      <c r="C104" s="8" t="str">
        <f t="shared" si="3"/>
        <v>DIGHTON Damian</v>
      </c>
      <c r="D104" s="8" t="s">
        <v>1</v>
      </c>
      <c r="E104" s="8" t="s">
        <v>0</v>
      </c>
      <c r="F104" s="9" t="s">
        <v>103</v>
      </c>
      <c r="G104" s="19" t="b">
        <f t="shared" si="4"/>
        <v>1</v>
      </c>
      <c r="H104" s="21">
        <f t="shared" si="5"/>
        <v>1318</v>
      </c>
      <c r="I104" s="21">
        <f>SUMIFS('2016 DATA'!$H:$H,'2016 DATA'!$C:$C,'2016 SCORES'!$C104,'2016 DATA'!$I:$I,'2016 SCORES'!I$3)</f>
        <v>48</v>
      </c>
      <c r="J104" s="21">
        <f>SUMIFS('2016 DATA'!$H:$H,'2016 DATA'!$C:$C,'2016 SCORES'!$C104,'2016 DATA'!$I:$I,'2016 SCORES'!J$3)</f>
        <v>1270</v>
      </c>
      <c r="K104" s="21">
        <f>SUMIFS('2016 DATA'!$H:$H,'2016 DATA'!$C:$C,'2016 SCORES'!$C104,'2016 DATA'!$I:$I,'2016 SCORES'!K$3)</f>
        <v>0</v>
      </c>
      <c r="L104" s="21">
        <f>SUMIFS('2016 DATA'!$H:$H,'2016 DATA'!$C:$C,'2016 SCORES'!$C104,'2016 DATA'!$I:$I,'2016 SCORES'!L$3)</f>
        <v>0</v>
      </c>
      <c r="M104" s="3">
        <v>48</v>
      </c>
      <c r="N104" s="3" t="s">
        <v>114</v>
      </c>
      <c r="O104" s="5"/>
      <c r="P104" s="5"/>
      <c r="Q104" s="5"/>
      <c r="R104" s="5"/>
      <c r="S104" s="5">
        <v>82</v>
      </c>
      <c r="T104" s="5" t="s">
        <v>0</v>
      </c>
      <c r="U104" s="5">
        <v>82</v>
      </c>
      <c r="V104" s="5" t="s">
        <v>0</v>
      </c>
      <c r="W104" s="5">
        <v>103</v>
      </c>
      <c r="X104" s="5" t="s">
        <v>0</v>
      </c>
      <c r="Y104" s="5">
        <v>97</v>
      </c>
      <c r="Z104" s="5" t="s">
        <v>0</v>
      </c>
      <c r="AA104" s="5">
        <v>123</v>
      </c>
      <c r="AB104" s="5" t="s">
        <v>0</v>
      </c>
      <c r="AC104" s="5">
        <v>88</v>
      </c>
      <c r="AD104" s="5" t="s">
        <v>0</v>
      </c>
      <c r="AE104" s="5">
        <v>104</v>
      </c>
      <c r="AF104" s="5" t="s">
        <v>0</v>
      </c>
      <c r="AG104" s="5">
        <v>104</v>
      </c>
      <c r="AH104" s="5" t="s">
        <v>0</v>
      </c>
      <c r="AI104" s="5">
        <v>56</v>
      </c>
      <c r="AJ104" s="5" t="s">
        <v>0</v>
      </c>
      <c r="AK104" s="5">
        <v>123</v>
      </c>
      <c r="AL104" s="5" t="s">
        <v>0</v>
      </c>
      <c r="AM104" s="5"/>
      <c r="AN104" s="5"/>
      <c r="AO104" s="5">
        <v>144</v>
      </c>
      <c r="AP104" s="5" t="s">
        <v>0</v>
      </c>
      <c r="AQ104" s="5">
        <v>80</v>
      </c>
      <c r="AR104" s="5" t="s">
        <v>0</v>
      </c>
      <c r="AS104" s="5">
        <v>84</v>
      </c>
      <c r="AT104" s="5" t="s">
        <v>0</v>
      </c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</row>
    <row r="105" spans="1:70" x14ac:dyDescent="0.2">
      <c r="A105" s="8" t="s">
        <v>177</v>
      </c>
      <c r="B105" s="8" t="s">
        <v>81</v>
      </c>
      <c r="C105" s="8" t="str">
        <f t="shared" si="3"/>
        <v>OWEN Graeme</v>
      </c>
      <c r="D105" s="8" t="s">
        <v>1</v>
      </c>
      <c r="E105" s="8" t="s">
        <v>0</v>
      </c>
      <c r="F105" s="9" t="s">
        <v>103</v>
      </c>
      <c r="G105" s="19" t="b">
        <f t="shared" si="4"/>
        <v>1</v>
      </c>
      <c r="H105" s="21">
        <f t="shared" si="5"/>
        <v>633</v>
      </c>
      <c r="I105" s="21">
        <f>SUMIFS('2016 DATA'!$H:$H,'2016 DATA'!$C:$C,'2016 SCORES'!$C105,'2016 DATA'!$I:$I,'2016 SCORES'!I$3)</f>
        <v>0</v>
      </c>
      <c r="J105" s="21">
        <f>SUMIFS('2016 DATA'!$H:$H,'2016 DATA'!$C:$C,'2016 SCORES'!$C105,'2016 DATA'!$I:$I,'2016 SCORES'!J$3)</f>
        <v>552</v>
      </c>
      <c r="K105" s="21">
        <f>SUMIFS('2016 DATA'!$H:$H,'2016 DATA'!$C:$C,'2016 SCORES'!$C105,'2016 DATA'!$I:$I,'2016 SCORES'!K$3)</f>
        <v>81</v>
      </c>
      <c r="L105" s="21">
        <f>SUMIFS('2016 DATA'!$H:$H,'2016 DATA'!$C:$C,'2016 SCORES'!$C105,'2016 DATA'!$I:$I,'2016 SCORES'!L$3)</f>
        <v>0</v>
      </c>
      <c r="M105" s="3"/>
      <c r="N105" s="3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>
        <v>46</v>
      </c>
      <c r="AR105" s="5" t="s">
        <v>0</v>
      </c>
      <c r="AS105" s="5">
        <v>43</v>
      </c>
      <c r="AT105" s="5" t="s">
        <v>0</v>
      </c>
      <c r="AU105" s="5">
        <v>56</v>
      </c>
      <c r="AV105" s="5" t="s">
        <v>0</v>
      </c>
      <c r="AW105" s="5"/>
      <c r="AX105" s="5"/>
      <c r="AY105" s="5"/>
      <c r="AZ105" s="5"/>
      <c r="BA105" s="5">
        <v>50</v>
      </c>
      <c r="BB105" s="5" t="s">
        <v>0</v>
      </c>
      <c r="BC105" s="5"/>
      <c r="BD105" s="5"/>
      <c r="BE105" s="5">
        <v>46</v>
      </c>
      <c r="BF105" s="5" t="s">
        <v>0</v>
      </c>
      <c r="BG105" s="5">
        <v>81</v>
      </c>
      <c r="BH105" s="5" t="s">
        <v>197</v>
      </c>
      <c r="BI105" s="5"/>
      <c r="BJ105" s="5"/>
      <c r="BK105" s="5">
        <v>41</v>
      </c>
      <c r="BL105" s="5" t="s">
        <v>0</v>
      </c>
      <c r="BM105" s="5">
        <v>109</v>
      </c>
      <c r="BN105" s="5" t="s">
        <v>0</v>
      </c>
      <c r="BO105" s="5">
        <v>98</v>
      </c>
      <c r="BP105" s="5" t="s">
        <v>0</v>
      </c>
      <c r="BQ105" s="5">
        <v>63</v>
      </c>
      <c r="BR105" s="5" t="s">
        <v>0</v>
      </c>
    </row>
    <row r="106" spans="1:70" x14ac:dyDescent="0.2">
      <c r="A106" s="8" t="s">
        <v>157</v>
      </c>
      <c r="B106" s="8" t="s">
        <v>61</v>
      </c>
      <c r="C106" s="8" t="str">
        <f t="shared" si="3"/>
        <v>PARKYN Michael</v>
      </c>
      <c r="D106" s="8" t="s">
        <v>1</v>
      </c>
      <c r="E106" s="8" t="s">
        <v>114</v>
      </c>
      <c r="F106" s="9" t="s">
        <v>103</v>
      </c>
      <c r="G106" s="19" t="b">
        <f t="shared" si="4"/>
        <v>1</v>
      </c>
      <c r="H106" s="21">
        <f t="shared" si="5"/>
        <v>150</v>
      </c>
      <c r="I106" s="21">
        <f>SUMIFS('2016 DATA'!$H:$H,'2016 DATA'!$C:$C,'2016 SCORES'!$C106,'2016 DATA'!$I:$I,'2016 SCORES'!I$3)</f>
        <v>150</v>
      </c>
      <c r="J106" s="21">
        <f>SUMIFS('2016 DATA'!$H:$H,'2016 DATA'!$C:$C,'2016 SCORES'!$C106,'2016 DATA'!$I:$I,'2016 SCORES'!J$3)</f>
        <v>0</v>
      </c>
      <c r="K106" s="21">
        <f>SUMIFS('2016 DATA'!$H:$H,'2016 DATA'!$C:$C,'2016 SCORES'!$C106,'2016 DATA'!$I:$I,'2016 SCORES'!K$3)</f>
        <v>0</v>
      </c>
      <c r="L106" s="21">
        <f>SUMIFS('2016 DATA'!$H:$H,'2016 DATA'!$C:$C,'2016 SCORES'!$C106,'2016 DATA'!$I:$I,'2016 SCORES'!L$3)</f>
        <v>0</v>
      </c>
      <c r="M106" s="3"/>
      <c r="N106" s="3"/>
      <c r="O106" s="5"/>
      <c r="P106" s="5"/>
      <c r="Q106" s="5"/>
      <c r="R106" s="5"/>
      <c r="S106" s="5"/>
      <c r="T106" s="5"/>
      <c r="U106" s="5"/>
      <c r="V106" s="5"/>
      <c r="W106" s="5">
        <v>150</v>
      </c>
      <c r="X106" s="5" t="s">
        <v>114</v>
      </c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</row>
    <row r="107" spans="1:70" x14ac:dyDescent="0.2">
      <c r="A107" s="8" t="s">
        <v>150</v>
      </c>
      <c r="B107" s="8" t="s">
        <v>79</v>
      </c>
      <c r="C107" s="8" t="str">
        <f t="shared" si="3"/>
        <v>PAYNE Kel</v>
      </c>
      <c r="D107" s="8" t="s">
        <v>1</v>
      </c>
      <c r="E107" s="8" t="s">
        <v>0</v>
      </c>
      <c r="F107" s="9" t="s">
        <v>103</v>
      </c>
      <c r="G107" s="19" t="b">
        <f t="shared" si="4"/>
        <v>1</v>
      </c>
      <c r="H107" s="21">
        <f t="shared" si="5"/>
        <v>305</v>
      </c>
      <c r="I107" s="21">
        <f>SUMIFS('2016 DATA'!$H:$H,'2016 DATA'!$C:$C,'2016 SCORES'!$C107,'2016 DATA'!$I:$I,'2016 SCORES'!I$3)</f>
        <v>0</v>
      </c>
      <c r="J107" s="21">
        <f>SUMIFS('2016 DATA'!$H:$H,'2016 DATA'!$C:$C,'2016 SCORES'!$C107,'2016 DATA'!$I:$I,'2016 SCORES'!J$3)</f>
        <v>305</v>
      </c>
      <c r="K107" s="21">
        <f>SUMIFS('2016 DATA'!$H:$H,'2016 DATA'!$C:$C,'2016 SCORES'!$C107,'2016 DATA'!$I:$I,'2016 SCORES'!K$3)</f>
        <v>0</v>
      </c>
      <c r="L107" s="21">
        <f>SUMIFS('2016 DATA'!$H:$H,'2016 DATA'!$C:$C,'2016 SCORES'!$C107,'2016 DATA'!$I:$I,'2016 SCORES'!L$3)</f>
        <v>0</v>
      </c>
      <c r="M107" s="3"/>
      <c r="N107" s="3"/>
      <c r="O107" s="5"/>
      <c r="P107" s="5"/>
      <c r="Q107" s="5"/>
      <c r="R107" s="5"/>
      <c r="S107" s="5"/>
      <c r="T107" s="5"/>
      <c r="U107" s="5">
        <v>140</v>
      </c>
      <c r="V107" s="5" t="s">
        <v>0</v>
      </c>
      <c r="W107" s="5">
        <v>165</v>
      </c>
      <c r="X107" s="5" t="s">
        <v>0</v>
      </c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</row>
    <row r="108" spans="1:70" x14ac:dyDescent="0.2">
      <c r="A108" s="8" t="s">
        <v>218</v>
      </c>
      <c r="B108" s="8" t="s">
        <v>30</v>
      </c>
      <c r="C108" s="8" t="str">
        <f t="shared" si="3"/>
        <v>PETE Tazzie</v>
      </c>
      <c r="D108" s="10" t="s">
        <v>1</v>
      </c>
      <c r="E108" s="8" t="s">
        <v>0</v>
      </c>
      <c r="F108" s="9" t="s">
        <v>103</v>
      </c>
      <c r="G108" s="19" t="b">
        <f t="shared" si="4"/>
        <v>1</v>
      </c>
      <c r="H108" s="21">
        <f t="shared" si="5"/>
        <v>736</v>
      </c>
      <c r="I108" s="21">
        <f>SUMIFS('2016 DATA'!$H:$H,'2016 DATA'!$C:$C,'2016 SCORES'!$C108,'2016 DATA'!$I:$I,'2016 SCORES'!I$3)</f>
        <v>126</v>
      </c>
      <c r="J108" s="21">
        <f>SUMIFS('2016 DATA'!$H:$H,'2016 DATA'!$C:$C,'2016 SCORES'!$C108,'2016 DATA'!$I:$I,'2016 SCORES'!J$3)</f>
        <v>610</v>
      </c>
      <c r="K108" s="21">
        <f>SUMIFS('2016 DATA'!$H:$H,'2016 DATA'!$C:$C,'2016 SCORES'!$C108,'2016 DATA'!$I:$I,'2016 SCORES'!K$3)</f>
        <v>0</v>
      </c>
      <c r="L108" s="21">
        <f>SUMIFS('2016 DATA'!$H:$H,'2016 DATA'!$C:$C,'2016 SCORES'!$C108,'2016 DATA'!$I:$I,'2016 SCORES'!L$3)</f>
        <v>0</v>
      </c>
      <c r="M108" s="3"/>
      <c r="N108" s="3"/>
      <c r="O108" s="5"/>
      <c r="P108" s="5"/>
      <c r="Q108" s="5">
        <v>56</v>
      </c>
      <c r="R108" s="5" t="s">
        <v>0</v>
      </c>
      <c r="S108" s="5"/>
      <c r="T108" s="5"/>
      <c r="U108" s="5"/>
      <c r="V108" s="5"/>
      <c r="W108" s="5">
        <v>126</v>
      </c>
      <c r="X108" s="5" t="s">
        <v>114</v>
      </c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>
        <v>97</v>
      </c>
      <c r="AL108" s="5" t="s">
        <v>0</v>
      </c>
      <c r="AM108" s="5">
        <v>102</v>
      </c>
      <c r="AN108" s="5" t="s">
        <v>0</v>
      </c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>
        <v>87</v>
      </c>
      <c r="BF108" s="5" t="s">
        <v>0</v>
      </c>
      <c r="BG108" s="5"/>
      <c r="BH108" s="5"/>
      <c r="BI108" s="5">
        <v>95</v>
      </c>
      <c r="BJ108" s="5" t="s">
        <v>0</v>
      </c>
      <c r="BK108" s="5"/>
      <c r="BL108" s="5"/>
      <c r="BM108" s="5"/>
      <c r="BN108" s="5"/>
      <c r="BO108" s="5">
        <v>87</v>
      </c>
      <c r="BP108" s="5" t="s">
        <v>0</v>
      </c>
      <c r="BQ108" s="5">
        <v>86</v>
      </c>
      <c r="BR108" s="5" t="s">
        <v>0</v>
      </c>
    </row>
    <row r="109" spans="1:70" x14ac:dyDescent="0.2">
      <c r="A109" s="8" t="s">
        <v>123</v>
      </c>
      <c r="B109" s="8" t="s">
        <v>16</v>
      </c>
      <c r="C109" s="8" t="str">
        <f t="shared" si="3"/>
        <v>POTTER Sean</v>
      </c>
      <c r="D109" s="8" t="s">
        <v>1</v>
      </c>
      <c r="E109" s="8" t="s">
        <v>114</v>
      </c>
      <c r="F109" s="9" t="s">
        <v>103</v>
      </c>
      <c r="G109" s="19" t="b">
        <f t="shared" si="4"/>
        <v>1</v>
      </c>
      <c r="H109" s="21">
        <f t="shared" si="5"/>
        <v>4223</v>
      </c>
      <c r="I109" s="21">
        <f>SUMIFS('2016 DATA'!$H:$H,'2016 DATA'!$C:$C,'2016 SCORES'!$C109,'2016 DATA'!$I:$I,'2016 SCORES'!I$3)</f>
        <v>4223</v>
      </c>
      <c r="J109" s="21">
        <f>SUMIFS('2016 DATA'!$H:$H,'2016 DATA'!$C:$C,'2016 SCORES'!$C109,'2016 DATA'!$I:$I,'2016 SCORES'!J$3)</f>
        <v>0</v>
      </c>
      <c r="K109" s="21">
        <f>SUMIFS('2016 DATA'!$H:$H,'2016 DATA'!$C:$C,'2016 SCORES'!$C109,'2016 DATA'!$I:$I,'2016 SCORES'!K$3)</f>
        <v>0</v>
      </c>
      <c r="L109" s="21">
        <f>SUMIFS('2016 DATA'!$H:$H,'2016 DATA'!$C:$C,'2016 SCORES'!$C109,'2016 DATA'!$I:$I,'2016 SCORES'!L$3)</f>
        <v>0</v>
      </c>
      <c r="M109" s="3">
        <v>164</v>
      </c>
      <c r="N109" s="3" t="s">
        <v>114</v>
      </c>
      <c r="O109" s="5">
        <v>154</v>
      </c>
      <c r="P109" s="5" t="s">
        <v>114</v>
      </c>
      <c r="Q109" s="5">
        <v>177</v>
      </c>
      <c r="R109" s="5" t="s">
        <v>114</v>
      </c>
      <c r="S109" s="5">
        <v>157</v>
      </c>
      <c r="T109" s="5" t="s">
        <v>114</v>
      </c>
      <c r="U109" s="5">
        <v>177</v>
      </c>
      <c r="V109" s="5" t="s">
        <v>114</v>
      </c>
      <c r="W109" s="5">
        <v>170</v>
      </c>
      <c r="X109" s="5" t="s">
        <v>114</v>
      </c>
      <c r="Y109" s="5"/>
      <c r="Z109" s="5"/>
      <c r="AA109" s="5"/>
      <c r="AB109" s="5"/>
      <c r="AC109" s="5">
        <v>162</v>
      </c>
      <c r="AD109" s="5" t="s">
        <v>114</v>
      </c>
      <c r="AE109" s="5">
        <v>189</v>
      </c>
      <c r="AF109" s="5" t="s">
        <v>114</v>
      </c>
      <c r="AG109" s="5">
        <v>152</v>
      </c>
      <c r="AH109" s="5" t="s">
        <v>114</v>
      </c>
      <c r="AI109" s="5">
        <v>150</v>
      </c>
      <c r="AJ109" s="5" t="s">
        <v>114</v>
      </c>
      <c r="AK109" s="5">
        <v>140</v>
      </c>
      <c r="AL109" s="5" t="s">
        <v>114</v>
      </c>
      <c r="AM109" s="5">
        <v>166</v>
      </c>
      <c r="AN109" s="5" t="s">
        <v>114</v>
      </c>
      <c r="AO109" s="5">
        <v>167</v>
      </c>
      <c r="AP109" s="5" t="s">
        <v>114</v>
      </c>
      <c r="AQ109" s="5">
        <v>169</v>
      </c>
      <c r="AR109" s="5" t="s">
        <v>114</v>
      </c>
      <c r="AS109" s="5">
        <v>156</v>
      </c>
      <c r="AT109" s="5" t="s">
        <v>114</v>
      </c>
      <c r="AU109" s="5">
        <v>173</v>
      </c>
      <c r="AV109" s="5" t="s">
        <v>114</v>
      </c>
      <c r="AW109" s="5">
        <v>160</v>
      </c>
      <c r="AX109" s="5" t="s">
        <v>114</v>
      </c>
      <c r="AY109" s="5">
        <v>151</v>
      </c>
      <c r="AZ109" s="5" t="s">
        <v>114</v>
      </c>
      <c r="BA109" s="5">
        <v>143</v>
      </c>
      <c r="BB109" s="5" t="s">
        <v>114</v>
      </c>
      <c r="BC109" s="5">
        <v>150</v>
      </c>
      <c r="BD109" s="5" t="s">
        <v>114</v>
      </c>
      <c r="BE109" s="5">
        <v>157</v>
      </c>
      <c r="BF109" s="5" t="s">
        <v>114</v>
      </c>
      <c r="BG109" s="5">
        <v>154</v>
      </c>
      <c r="BH109" s="5" t="s">
        <v>114</v>
      </c>
      <c r="BI109" s="5">
        <v>160</v>
      </c>
      <c r="BJ109" s="5" t="s">
        <v>114</v>
      </c>
      <c r="BK109" s="5">
        <v>170</v>
      </c>
      <c r="BL109" s="5" t="s">
        <v>114</v>
      </c>
      <c r="BM109" s="5">
        <v>177</v>
      </c>
      <c r="BN109" s="5" t="s">
        <v>114</v>
      </c>
      <c r="BO109" s="5">
        <v>178</v>
      </c>
      <c r="BP109" s="5" t="s">
        <v>114</v>
      </c>
      <c r="BQ109" s="5"/>
      <c r="BR109" s="5"/>
    </row>
    <row r="110" spans="1:70" x14ac:dyDescent="0.2">
      <c r="A110" s="8" t="s">
        <v>219</v>
      </c>
      <c r="B110" s="8" t="s">
        <v>17</v>
      </c>
      <c r="C110" s="8" t="str">
        <f t="shared" si="3"/>
        <v>MCLEOD Janine</v>
      </c>
      <c r="D110" s="8" t="s">
        <v>1</v>
      </c>
      <c r="E110" s="8" t="s">
        <v>114</v>
      </c>
      <c r="F110" s="9" t="s">
        <v>10</v>
      </c>
      <c r="G110" s="19" t="b">
        <f t="shared" si="4"/>
        <v>1</v>
      </c>
      <c r="H110" s="21">
        <f t="shared" si="5"/>
        <v>4090</v>
      </c>
      <c r="I110" s="21">
        <f>SUMIFS('2016 DATA'!$H:$H,'2016 DATA'!$C:$C,'2016 SCORES'!$C110,'2016 DATA'!$I:$I,'2016 SCORES'!I$3)</f>
        <v>4090</v>
      </c>
      <c r="J110" s="21">
        <f>SUMIFS('2016 DATA'!$H:$H,'2016 DATA'!$C:$C,'2016 SCORES'!$C110,'2016 DATA'!$I:$I,'2016 SCORES'!J$3)</f>
        <v>0</v>
      </c>
      <c r="K110" s="21">
        <f>SUMIFS('2016 DATA'!$H:$H,'2016 DATA'!$C:$C,'2016 SCORES'!$C110,'2016 DATA'!$I:$I,'2016 SCORES'!K$3)</f>
        <v>0</v>
      </c>
      <c r="L110" s="21">
        <f>SUMIFS('2016 DATA'!$H:$H,'2016 DATA'!$C:$C,'2016 SCORES'!$C110,'2016 DATA'!$I:$I,'2016 SCORES'!L$3)</f>
        <v>0</v>
      </c>
      <c r="M110" s="3">
        <v>157</v>
      </c>
      <c r="N110" s="3" t="s">
        <v>114</v>
      </c>
      <c r="O110" s="5">
        <v>178</v>
      </c>
      <c r="P110" s="5" t="s">
        <v>114</v>
      </c>
      <c r="Q110" s="5">
        <v>141</v>
      </c>
      <c r="R110" s="5" t="s">
        <v>114</v>
      </c>
      <c r="S110" s="5">
        <v>162</v>
      </c>
      <c r="T110" s="5" t="s">
        <v>114</v>
      </c>
      <c r="U110" s="5">
        <v>159</v>
      </c>
      <c r="V110" s="5" t="s">
        <v>114</v>
      </c>
      <c r="W110" s="5">
        <v>156</v>
      </c>
      <c r="X110" s="5" t="s">
        <v>114</v>
      </c>
      <c r="Y110" s="5"/>
      <c r="Z110" s="5"/>
      <c r="AA110" s="5"/>
      <c r="AB110" s="5"/>
      <c r="AC110" s="5">
        <v>146</v>
      </c>
      <c r="AD110" s="5" t="s">
        <v>114</v>
      </c>
      <c r="AE110" s="5">
        <v>159</v>
      </c>
      <c r="AF110" s="5" t="s">
        <v>114</v>
      </c>
      <c r="AG110" s="5">
        <v>147</v>
      </c>
      <c r="AH110" s="5" t="s">
        <v>114</v>
      </c>
      <c r="AI110" s="5">
        <v>168</v>
      </c>
      <c r="AJ110" s="5" t="s">
        <v>114</v>
      </c>
      <c r="AK110" s="5">
        <v>155</v>
      </c>
      <c r="AL110" s="5" t="s">
        <v>114</v>
      </c>
      <c r="AM110" s="5">
        <v>150</v>
      </c>
      <c r="AN110" s="5" t="s">
        <v>114</v>
      </c>
      <c r="AO110" s="5">
        <v>156</v>
      </c>
      <c r="AP110" s="5" t="s">
        <v>114</v>
      </c>
      <c r="AQ110" s="5">
        <v>174</v>
      </c>
      <c r="AR110" s="5" t="s">
        <v>114</v>
      </c>
      <c r="AS110" s="5">
        <v>151</v>
      </c>
      <c r="AT110" s="5" t="s">
        <v>114</v>
      </c>
      <c r="AU110" s="5">
        <v>174</v>
      </c>
      <c r="AV110" s="5" t="s">
        <v>114</v>
      </c>
      <c r="AW110" s="5">
        <v>159</v>
      </c>
      <c r="AX110" s="5" t="s">
        <v>114</v>
      </c>
      <c r="AY110" s="5">
        <v>145</v>
      </c>
      <c r="AZ110" s="5" t="s">
        <v>114</v>
      </c>
      <c r="BA110" s="5">
        <v>149</v>
      </c>
      <c r="BB110" s="5" t="s">
        <v>114</v>
      </c>
      <c r="BC110" s="5">
        <v>177</v>
      </c>
      <c r="BD110" s="5" t="s">
        <v>114</v>
      </c>
      <c r="BE110" s="5">
        <v>140</v>
      </c>
      <c r="BF110" s="5" t="s">
        <v>114</v>
      </c>
      <c r="BG110" s="5">
        <v>120</v>
      </c>
      <c r="BH110" s="5" t="s">
        <v>114</v>
      </c>
      <c r="BI110" s="5">
        <v>147</v>
      </c>
      <c r="BJ110" s="5" t="s">
        <v>114</v>
      </c>
      <c r="BK110" s="5">
        <v>169</v>
      </c>
      <c r="BL110" s="5" t="s">
        <v>114</v>
      </c>
      <c r="BM110" s="5">
        <v>173</v>
      </c>
      <c r="BN110" s="5" t="s">
        <v>114</v>
      </c>
      <c r="BO110" s="5">
        <v>178</v>
      </c>
      <c r="BP110" s="5" t="s">
        <v>114</v>
      </c>
      <c r="BQ110" s="5"/>
      <c r="BR110" s="5"/>
    </row>
    <row r="111" spans="1:70" x14ac:dyDescent="0.2">
      <c r="A111" s="8" t="s">
        <v>220</v>
      </c>
      <c r="B111" s="8" t="s">
        <v>91</v>
      </c>
      <c r="C111" s="8" t="str">
        <f t="shared" si="3"/>
        <v>QUINN Jane</v>
      </c>
      <c r="D111" s="10" t="s">
        <v>1</v>
      </c>
      <c r="E111" s="8" t="s">
        <v>0</v>
      </c>
      <c r="F111" s="9" t="s">
        <v>10</v>
      </c>
      <c r="G111" s="19" t="b">
        <f t="shared" si="4"/>
        <v>1</v>
      </c>
      <c r="H111" s="21">
        <f t="shared" si="5"/>
        <v>78</v>
      </c>
      <c r="I111" s="21">
        <f>SUMIFS('2016 DATA'!$H:$H,'2016 DATA'!$C:$C,'2016 SCORES'!$C111,'2016 DATA'!$I:$I,'2016 SCORES'!I$3)</f>
        <v>0</v>
      </c>
      <c r="J111" s="21">
        <f>SUMIFS('2016 DATA'!$H:$H,'2016 DATA'!$C:$C,'2016 SCORES'!$C111,'2016 DATA'!$I:$I,'2016 SCORES'!J$3)</f>
        <v>78</v>
      </c>
      <c r="K111" s="21">
        <f>SUMIFS('2016 DATA'!$H:$H,'2016 DATA'!$C:$C,'2016 SCORES'!$C111,'2016 DATA'!$I:$I,'2016 SCORES'!K$3)</f>
        <v>0</v>
      </c>
      <c r="L111" s="21">
        <f>SUMIFS('2016 DATA'!$H:$H,'2016 DATA'!$C:$C,'2016 SCORES'!$C111,'2016 DATA'!$I:$I,'2016 SCORES'!L$3)</f>
        <v>0</v>
      </c>
      <c r="M111" s="3"/>
      <c r="N111" s="3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>
        <v>40</v>
      </c>
      <c r="AB111" s="5" t="s">
        <v>0</v>
      </c>
      <c r="AC111" s="5">
        <v>38</v>
      </c>
      <c r="AD111" s="5" t="s">
        <v>0</v>
      </c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</row>
    <row r="112" spans="1:70" x14ac:dyDescent="0.2">
      <c r="A112" s="8" t="s">
        <v>130</v>
      </c>
      <c r="B112" s="8" t="s">
        <v>88</v>
      </c>
      <c r="C112" s="8" t="str">
        <f t="shared" si="3"/>
        <v>RUSS Trent</v>
      </c>
      <c r="D112" s="8" t="s">
        <v>1</v>
      </c>
      <c r="E112" s="8" t="s">
        <v>114</v>
      </c>
      <c r="F112" s="9" t="s">
        <v>103</v>
      </c>
      <c r="G112" s="19" t="b">
        <f t="shared" si="4"/>
        <v>1</v>
      </c>
      <c r="H112" s="21">
        <f t="shared" si="5"/>
        <v>314</v>
      </c>
      <c r="I112" s="21">
        <f>SUMIFS('2016 DATA'!$H:$H,'2016 DATA'!$C:$C,'2016 SCORES'!$C112,'2016 DATA'!$I:$I,'2016 SCORES'!I$3)</f>
        <v>314</v>
      </c>
      <c r="J112" s="21">
        <f>SUMIFS('2016 DATA'!$H:$H,'2016 DATA'!$C:$C,'2016 SCORES'!$C112,'2016 DATA'!$I:$I,'2016 SCORES'!J$3)</f>
        <v>0</v>
      </c>
      <c r="K112" s="21">
        <f>SUMIFS('2016 DATA'!$H:$H,'2016 DATA'!$C:$C,'2016 SCORES'!$C112,'2016 DATA'!$I:$I,'2016 SCORES'!K$3)</f>
        <v>0</v>
      </c>
      <c r="L112" s="21">
        <f>SUMIFS('2016 DATA'!$H:$H,'2016 DATA'!$C:$C,'2016 SCORES'!$C112,'2016 DATA'!$I:$I,'2016 SCORES'!L$3)</f>
        <v>0</v>
      </c>
      <c r="M112" s="3"/>
      <c r="N112" s="3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v>91</v>
      </c>
      <c r="Z112" s="5" t="s">
        <v>114</v>
      </c>
      <c r="AA112" s="5"/>
      <c r="AB112" s="5"/>
      <c r="AC112" s="5">
        <v>108</v>
      </c>
      <c r="AD112" s="5" t="s">
        <v>114</v>
      </c>
      <c r="AE112" s="5"/>
      <c r="AF112" s="5"/>
      <c r="AG112" s="5">
        <v>115</v>
      </c>
      <c r="AH112" s="5" t="s">
        <v>114</v>
      </c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</row>
    <row r="113" spans="1:70" x14ac:dyDescent="0.2">
      <c r="A113" s="8" t="s">
        <v>221</v>
      </c>
      <c r="B113" s="8" t="s">
        <v>89</v>
      </c>
      <c r="C113" s="8" t="str">
        <f t="shared" si="3"/>
        <v>SCOTT Mark</v>
      </c>
      <c r="D113" s="10" t="s">
        <v>1</v>
      </c>
      <c r="E113" s="8" t="s">
        <v>114</v>
      </c>
      <c r="F113" s="9" t="s">
        <v>103</v>
      </c>
      <c r="G113" s="19" t="b">
        <f t="shared" si="4"/>
        <v>1</v>
      </c>
      <c r="H113" s="21">
        <f t="shared" si="5"/>
        <v>89</v>
      </c>
      <c r="I113" s="21">
        <f>SUMIFS('2016 DATA'!$H:$H,'2016 DATA'!$C:$C,'2016 SCORES'!$C113,'2016 DATA'!$I:$I,'2016 SCORES'!I$3)</f>
        <v>89</v>
      </c>
      <c r="J113" s="21">
        <f>SUMIFS('2016 DATA'!$H:$H,'2016 DATA'!$C:$C,'2016 SCORES'!$C113,'2016 DATA'!$I:$I,'2016 SCORES'!J$3)</f>
        <v>0</v>
      </c>
      <c r="K113" s="21">
        <f>SUMIFS('2016 DATA'!$H:$H,'2016 DATA'!$C:$C,'2016 SCORES'!$C113,'2016 DATA'!$I:$I,'2016 SCORES'!K$3)</f>
        <v>0</v>
      </c>
      <c r="L113" s="21">
        <f>SUMIFS('2016 DATA'!$H:$H,'2016 DATA'!$C:$C,'2016 SCORES'!$C113,'2016 DATA'!$I:$I,'2016 SCORES'!L$3)</f>
        <v>0</v>
      </c>
      <c r="M113" s="3"/>
      <c r="N113" s="3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v>51</v>
      </c>
      <c r="Z113" s="5" t="s">
        <v>114</v>
      </c>
      <c r="AA113" s="5"/>
      <c r="AB113" s="5"/>
      <c r="AC113" s="5">
        <v>38</v>
      </c>
      <c r="AD113" s="5" t="s">
        <v>114</v>
      </c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</row>
    <row r="114" spans="1:70" x14ac:dyDescent="0.2">
      <c r="A114" s="8" t="s">
        <v>180</v>
      </c>
      <c r="B114" s="8" t="s">
        <v>112</v>
      </c>
      <c r="C114" s="8" t="str">
        <f t="shared" si="3"/>
        <v>SMITH Nathan</v>
      </c>
      <c r="D114" s="8" t="s">
        <v>1</v>
      </c>
      <c r="E114" s="8" t="s">
        <v>114</v>
      </c>
      <c r="F114" s="9" t="s">
        <v>103</v>
      </c>
      <c r="G114" s="19" t="b">
        <f t="shared" si="4"/>
        <v>1</v>
      </c>
      <c r="H114" s="21">
        <f t="shared" si="5"/>
        <v>339</v>
      </c>
      <c r="I114" s="21">
        <f>SUMIFS('2016 DATA'!$H:$H,'2016 DATA'!$C:$C,'2016 SCORES'!$C114,'2016 DATA'!$I:$I,'2016 SCORES'!I$3)</f>
        <v>339</v>
      </c>
      <c r="J114" s="21">
        <f>SUMIFS('2016 DATA'!$H:$H,'2016 DATA'!$C:$C,'2016 SCORES'!$C114,'2016 DATA'!$I:$I,'2016 SCORES'!J$3)</f>
        <v>0</v>
      </c>
      <c r="K114" s="21">
        <f>SUMIFS('2016 DATA'!$H:$H,'2016 DATA'!$C:$C,'2016 SCORES'!$C114,'2016 DATA'!$I:$I,'2016 SCORES'!K$3)</f>
        <v>0</v>
      </c>
      <c r="L114" s="21">
        <f>SUMIFS('2016 DATA'!$H:$H,'2016 DATA'!$C:$C,'2016 SCORES'!$C114,'2016 DATA'!$I:$I,'2016 SCORES'!L$3)</f>
        <v>0</v>
      </c>
      <c r="M114" s="3"/>
      <c r="N114" s="3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>
        <v>113</v>
      </c>
      <c r="BB114" s="5" t="s">
        <v>114</v>
      </c>
      <c r="BC114" s="5">
        <v>113</v>
      </c>
      <c r="BD114" s="5" t="s">
        <v>114</v>
      </c>
      <c r="BE114" s="5">
        <v>113</v>
      </c>
      <c r="BF114" s="5" t="s">
        <v>114</v>
      </c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</row>
    <row r="115" spans="1:70" x14ac:dyDescent="0.2">
      <c r="A115" s="8" t="s">
        <v>175</v>
      </c>
      <c r="B115" s="8" t="s">
        <v>105</v>
      </c>
      <c r="C115" s="8" t="str">
        <f t="shared" si="3"/>
        <v>SPECKETER Alan</v>
      </c>
      <c r="D115" s="8" t="s">
        <v>1</v>
      </c>
      <c r="E115" s="8" t="s">
        <v>114</v>
      </c>
      <c r="F115" s="9" t="s">
        <v>103</v>
      </c>
      <c r="G115" s="19" t="b">
        <f t="shared" si="4"/>
        <v>1</v>
      </c>
      <c r="H115" s="21">
        <f t="shared" si="5"/>
        <v>271</v>
      </c>
      <c r="I115" s="21">
        <f>SUMIFS('2016 DATA'!$H:$H,'2016 DATA'!$C:$C,'2016 SCORES'!$C115,'2016 DATA'!$I:$I,'2016 SCORES'!I$3)</f>
        <v>271</v>
      </c>
      <c r="J115" s="21">
        <f>SUMIFS('2016 DATA'!$H:$H,'2016 DATA'!$C:$C,'2016 SCORES'!$C115,'2016 DATA'!$I:$I,'2016 SCORES'!J$3)</f>
        <v>0</v>
      </c>
      <c r="K115" s="21">
        <f>SUMIFS('2016 DATA'!$H:$H,'2016 DATA'!$C:$C,'2016 SCORES'!$C115,'2016 DATA'!$I:$I,'2016 SCORES'!K$3)</f>
        <v>0</v>
      </c>
      <c r="L115" s="21">
        <f>SUMIFS('2016 DATA'!$H:$H,'2016 DATA'!$C:$C,'2016 SCORES'!$C115,'2016 DATA'!$I:$I,'2016 SCORES'!L$3)</f>
        <v>0</v>
      </c>
      <c r="M115" s="3"/>
      <c r="N115" s="3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>
        <v>165</v>
      </c>
      <c r="AT115" s="5" t="s">
        <v>114</v>
      </c>
      <c r="AU115" s="5">
        <v>106</v>
      </c>
      <c r="AV115" s="5" t="s">
        <v>114</v>
      </c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</row>
    <row r="116" spans="1:70" x14ac:dyDescent="0.2">
      <c r="A116" s="8" t="s">
        <v>175</v>
      </c>
      <c r="B116" s="8" t="s">
        <v>59</v>
      </c>
      <c r="C116" s="8" t="str">
        <f t="shared" si="3"/>
        <v>SPECKETER Lachlan</v>
      </c>
      <c r="D116" s="10" t="s">
        <v>187</v>
      </c>
      <c r="E116" s="8" t="s">
        <v>0</v>
      </c>
      <c r="F116" s="9" t="s">
        <v>103</v>
      </c>
      <c r="G116" s="19" t="b">
        <f t="shared" si="4"/>
        <v>1</v>
      </c>
      <c r="H116" s="21">
        <f t="shared" si="5"/>
        <v>48</v>
      </c>
      <c r="I116" s="21">
        <f>SUMIFS('2016 DATA'!$H:$H,'2016 DATA'!$C:$C,'2016 SCORES'!$C116,'2016 DATA'!$I:$I,'2016 SCORES'!I$3)</f>
        <v>0</v>
      </c>
      <c r="J116" s="21">
        <f>SUMIFS('2016 DATA'!$H:$H,'2016 DATA'!$C:$C,'2016 SCORES'!$C116,'2016 DATA'!$I:$I,'2016 SCORES'!J$3)</f>
        <v>25</v>
      </c>
      <c r="K116" s="21">
        <f>SUMIFS('2016 DATA'!$H:$H,'2016 DATA'!$C:$C,'2016 SCORES'!$C116,'2016 DATA'!$I:$I,'2016 SCORES'!K$3)</f>
        <v>23</v>
      </c>
      <c r="L116" s="21">
        <f>SUMIFS('2016 DATA'!$H:$H,'2016 DATA'!$C:$C,'2016 SCORES'!$C116,'2016 DATA'!$I:$I,'2016 SCORES'!L$3)</f>
        <v>0</v>
      </c>
      <c r="M116" s="3"/>
      <c r="N116" s="3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>
        <v>25</v>
      </c>
      <c r="AT116" s="5" t="s">
        <v>0</v>
      </c>
      <c r="AU116" s="5">
        <v>23</v>
      </c>
      <c r="AV116" s="5" t="s">
        <v>197</v>
      </c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</row>
    <row r="117" spans="1:70" x14ac:dyDescent="0.2">
      <c r="A117" s="8" t="s">
        <v>138</v>
      </c>
      <c r="B117" s="8" t="s">
        <v>14</v>
      </c>
      <c r="C117" s="8" t="str">
        <f t="shared" si="3"/>
        <v>STEWART Denique</v>
      </c>
      <c r="D117" s="8" t="s">
        <v>2</v>
      </c>
      <c r="E117" s="8" t="s">
        <v>114</v>
      </c>
      <c r="F117" s="9" t="s">
        <v>10</v>
      </c>
      <c r="G117" s="19" t="b">
        <f t="shared" si="4"/>
        <v>1</v>
      </c>
      <c r="H117" s="21">
        <f t="shared" si="5"/>
        <v>1534</v>
      </c>
      <c r="I117" s="21">
        <f>SUMIFS('2016 DATA'!$H:$H,'2016 DATA'!$C:$C,'2016 SCORES'!$C117,'2016 DATA'!$I:$I,'2016 SCORES'!I$3)</f>
        <v>1534</v>
      </c>
      <c r="J117" s="21">
        <f>SUMIFS('2016 DATA'!$H:$H,'2016 DATA'!$C:$C,'2016 SCORES'!$C117,'2016 DATA'!$I:$I,'2016 SCORES'!J$3)</f>
        <v>0</v>
      </c>
      <c r="K117" s="21">
        <f>SUMIFS('2016 DATA'!$H:$H,'2016 DATA'!$C:$C,'2016 SCORES'!$C117,'2016 DATA'!$I:$I,'2016 SCORES'!K$3)</f>
        <v>0</v>
      </c>
      <c r="L117" s="21">
        <f>SUMIFS('2016 DATA'!$H:$H,'2016 DATA'!$C:$C,'2016 SCORES'!$C117,'2016 DATA'!$I:$I,'2016 SCORES'!L$3)</f>
        <v>0</v>
      </c>
      <c r="M117" s="3">
        <v>154</v>
      </c>
      <c r="N117" s="3" t="s">
        <v>114</v>
      </c>
      <c r="O117" s="5">
        <v>117</v>
      </c>
      <c r="P117" s="5" t="s">
        <v>114</v>
      </c>
      <c r="Q117" s="5"/>
      <c r="R117" s="5"/>
      <c r="S117" s="5">
        <v>136</v>
      </c>
      <c r="T117" s="5" t="s">
        <v>114</v>
      </c>
      <c r="U117" s="5"/>
      <c r="V117" s="5"/>
      <c r="W117" s="5">
        <v>142</v>
      </c>
      <c r="X117" s="5" t="s">
        <v>114</v>
      </c>
      <c r="Y117" s="5"/>
      <c r="Z117" s="5"/>
      <c r="AA117" s="5">
        <v>167</v>
      </c>
      <c r="AB117" s="5" t="s">
        <v>114</v>
      </c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>
        <v>153</v>
      </c>
      <c r="AR117" s="5" t="s">
        <v>114</v>
      </c>
      <c r="AS117" s="5">
        <v>112</v>
      </c>
      <c r="AT117" s="5" t="s">
        <v>114</v>
      </c>
      <c r="AU117" s="5"/>
      <c r="AV117" s="5"/>
      <c r="AW117" s="5"/>
      <c r="AX117" s="5"/>
      <c r="AY117" s="5"/>
      <c r="AZ117" s="5"/>
      <c r="BA117" s="5">
        <v>147</v>
      </c>
      <c r="BB117" s="5" t="s">
        <v>114</v>
      </c>
      <c r="BC117" s="5">
        <v>145</v>
      </c>
      <c r="BD117" s="5" t="s">
        <v>114</v>
      </c>
      <c r="BE117" s="5">
        <v>146</v>
      </c>
      <c r="BF117" s="5" t="s">
        <v>114</v>
      </c>
      <c r="BG117" s="5"/>
      <c r="BH117" s="5"/>
      <c r="BI117" s="5">
        <v>115</v>
      </c>
      <c r="BJ117" s="5" t="s">
        <v>114</v>
      </c>
      <c r="BK117" s="5"/>
      <c r="BL117" s="5"/>
      <c r="BM117" s="5"/>
      <c r="BN117" s="5"/>
      <c r="BO117" s="5"/>
      <c r="BP117" s="5"/>
      <c r="BQ117" s="5"/>
      <c r="BR117" s="5"/>
    </row>
    <row r="118" spans="1:70" x14ac:dyDescent="0.2">
      <c r="A118" s="8" t="s">
        <v>138</v>
      </c>
      <c r="B118" s="8" t="s">
        <v>13</v>
      </c>
      <c r="C118" s="8" t="str">
        <f t="shared" si="3"/>
        <v>STEWART Hamish</v>
      </c>
      <c r="D118" s="8" t="s">
        <v>4</v>
      </c>
      <c r="E118" s="8" t="s">
        <v>114</v>
      </c>
      <c r="F118" s="9" t="s">
        <v>103</v>
      </c>
      <c r="G118" s="19" t="b">
        <f t="shared" si="4"/>
        <v>1</v>
      </c>
      <c r="H118" s="21">
        <f t="shared" si="5"/>
        <v>1715</v>
      </c>
      <c r="I118" s="21">
        <f>SUMIFS('2016 DATA'!$H:$H,'2016 DATA'!$C:$C,'2016 SCORES'!$C118,'2016 DATA'!$I:$I,'2016 SCORES'!I$3)</f>
        <v>1715</v>
      </c>
      <c r="J118" s="21">
        <f>SUMIFS('2016 DATA'!$H:$H,'2016 DATA'!$C:$C,'2016 SCORES'!$C118,'2016 DATA'!$I:$I,'2016 SCORES'!J$3)</f>
        <v>0</v>
      </c>
      <c r="K118" s="21">
        <f>SUMIFS('2016 DATA'!$H:$H,'2016 DATA'!$C:$C,'2016 SCORES'!$C118,'2016 DATA'!$I:$I,'2016 SCORES'!K$3)</f>
        <v>0</v>
      </c>
      <c r="L118" s="21">
        <f>SUMIFS('2016 DATA'!$H:$H,'2016 DATA'!$C:$C,'2016 SCORES'!$C118,'2016 DATA'!$I:$I,'2016 SCORES'!L$3)</f>
        <v>0</v>
      </c>
      <c r="M118" s="3">
        <v>150</v>
      </c>
      <c r="N118" s="3" t="s">
        <v>114</v>
      </c>
      <c r="O118" s="5">
        <v>110</v>
      </c>
      <c r="P118" s="5" t="s">
        <v>114</v>
      </c>
      <c r="Q118" s="5"/>
      <c r="R118" s="5"/>
      <c r="S118" s="5">
        <v>146</v>
      </c>
      <c r="T118" s="5" t="s">
        <v>114</v>
      </c>
      <c r="U118" s="5"/>
      <c r="V118" s="5"/>
      <c r="W118" s="5">
        <v>156</v>
      </c>
      <c r="X118" s="5" t="s">
        <v>114</v>
      </c>
      <c r="Y118" s="5"/>
      <c r="Z118" s="5"/>
      <c r="AA118" s="5">
        <v>130</v>
      </c>
      <c r="AB118" s="5" t="s">
        <v>114</v>
      </c>
      <c r="AC118" s="5"/>
      <c r="AD118" s="5"/>
      <c r="AE118" s="5"/>
      <c r="AF118" s="5"/>
      <c r="AG118" s="5"/>
      <c r="AH118" s="5"/>
      <c r="AI118" s="5"/>
      <c r="AJ118" s="5"/>
      <c r="AK118" s="5">
        <v>170</v>
      </c>
      <c r="AL118" s="5" t="s">
        <v>114</v>
      </c>
      <c r="AM118" s="5"/>
      <c r="AN118" s="5"/>
      <c r="AO118" s="5"/>
      <c r="AP118" s="5"/>
      <c r="AQ118" s="5">
        <v>121</v>
      </c>
      <c r="AR118" s="5" t="s">
        <v>114</v>
      </c>
      <c r="AS118" s="5">
        <v>91</v>
      </c>
      <c r="AT118" s="5" t="s">
        <v>114</v>
      </c>
      <c r="AU118" s="5"/>
      <c r="AV118" s="5"/>
      <c r="AW118" s="5"/>
      <c r="AX118" s="5"/>
      <c r="AY118" s="5">
        <v>67</v>
      </c>
      <c r="AZ118" s="5" t="s">
        <v>114</v>
      </c>
      <c r="BA118" s="5">
        <v>91</v>
      </c>
      <c r="BB118" s="5" t="s">
        <v>114</v>
      </c>
      <c r="BC118" s="5">
        <v>131</v>
      </c>
      <c r="BD118" s="5" t="s">
        <v>114</v>
      </c>
      <c r="BE118" s="5">
        <v>108</v>
      </c>
      <c r="BF118" s="5" t="s">
        <v>114</v>
      </c>
      <c r="BG118" s="5"/>
      <c r="BH118" s="5"/>
      <c r="BI118" s="5">
        <v>128</v>
      </c>
      <c r="BJ118" s="5" t="s">
        <v>114</v>
      </c>
      <c r="BK118" s="5"/>
      <c r="BL118" s="5"/>
      <c r="BM118" s="5"/>
      <c r="BN118" s="5"/>
      <c r="BO118" s="5">
        <v>116</v>
      </c>
      <c r="BP118" s="5" t="s">
        <v>114</v>
      </c>
      <c r="BQ118" s="5"/>
      <c r="BR118" s="5"/>
    </row>
    <row r="119" spans="1:70" x14ac:dyDescent="0.2">
      <c r="A119" s="8" t="s">
        <v>138</v>
      </c>
      <c r="B119" s="8" t="s">
        <v>12</v>
      </c>
      <c r="C119" s="8" t="str">
        <f t="shared" si="3"/>
        <v>STEWART Jason</v>
      </c>
      <c r="D119" s="8" t="s">
        <v>1</v>
      </c>
      <c r="E119" s="8" t="s">
        <v>114</v>
      </c>
      <c r="F119" s="9" t="s">
        <v>103</v>
      </c>
      <c r="G119" s="19" t="b">
        <f t="shared" si="4"/>
        <v>1</v>
      </c>
      <c r="H119" s="21">
        <f t="shared" si="5"/>
        <v>4845</v>
      </c>
      <c r="I119" s="21">
        <f>SUMIFS('2016 DATA'!$H:$H,'2016 DATA'!$C:$C,'2016 SCORES'!$C119,'2016 DATA'!$I:$I,'2016 SCORES'!I$3)</f>
        <v>4728</v>
      </c>
      <c r="J119" s="21">
        <f>SUMIFS('2016 DATA'!$H:$H,'2016 DATA'!$C:$C,'2016 SCORES'!$C119,'2016 DATA'!$I:$I,'2016 SCORES'!J$3)</f>
        <v>0</v>
      </c>
      <c r="K119" s="21">
        <f>SUMIFS('2016 DATA'!$H:$H,'2016 DATA'!$C:$C,'2016 SCORES'!$C119,'2016 DATA'!$I:$I,'2016 SCORES'!K$3)</f>
        <v>0</v>
      </c>
      <c r="L119" s="21">
        <f>SUMIFS('2016 DATA'!$H:$H,'2016 DATA'!$C:$C,'2016 SCORES'!$C119,'2016 DATA'!$I:$I,'2016 SCORES'!L$3)</f>
        <v>117</v>
      </c>
      <c r="M119" s="3">
        <v>175</v>
      </c>
      <c r="N119" s="3" t="s">
        <v>114</v>
      </c>
      <c r="O119" s="5">
        <v>149</v>
      </c>
      <c r="P119" s="5" t="s">
        <v>114</v>
      </c>
      <c r="Q119" s="5">
        <v>154</v>
      </c>
      <c r="R119" s="5" t="s">
        <v>114</v>
      </c>
      <c r="S119" s="5">
        <v>141</v>
      </c>
      <c r="T119" s="5" t="s">
        <v>114</v>
      </c>
      <c r="U119" s="5">
        <v>117</v>
      </c>
      <c r="V119" s="5" t="s">
        <v>195</v>
      </c>
      <c r="W119" s="5">
        <v>165</v>
      </c>
      <c r="X119" s="5" t="s">
        <v>114</v>
      </c>
      <c r="Y119" s="5">
        <v>163</v>
      </c>
      <c r="Z119" s="5" t="s">
        <v>114</v>
      </c>
      <c r="AA119" s="5">
        <v>171</v>
      </c>
      <c r="AB119" s="5" t="s">
        <v>114</v>
      </c>
      <c r="AC119" s="5">
        <v>171</v>
      </c>
      <c r="AD119" s="5" t="s">
        <v>114</v>
      </c>
      <c r="AE119" s="5">
        <v>180</v>
      </c>
      <c r="AF119" s="5" t="s">
        <v>114</v>
      </c>
      <c r="AG119" s="5">
        <v>178</v>
      </c>
      <c r="AH119" s="5" t="s">
        <v>114</v>
      </c>
      <c r="AI119" s="5">
        <v>170</v>
      </c>
      <c r="AJ119" s="5" t="s">
        <v>114</v>
      </c>
      <c r="AK119" s="5">
        <v>154</v>
      </c>
      <c r="AL119" s="5" t="s">
        <v>114</v>
      </c>
      <c r="AM119" s="5">
        <v>168</v>
      </c>
      <c r="AN119" s="5" t="s">
        <v>114</v>
      </c>
      <c r="AO119" s="5">
        <v>179</v>
      </c>
      <c r="AP119" s="5" t="s">
        <v>114</v>
      </c>
      <c r="AQ119" s="5">
        <v>177</v>
      </c>
      <c r="AR119" s="5" t="s">
        <v>114</v>
      </c>
      <c r="AS119" s="5">
        <v>123</v>
      </c>
      <c r="AT119" s="5" t="s">
        <v>114</v>
      </c>
      <c r="AU119" s="5">
        <v>176</v>
      </c>
      <c r="AV119" s="5" t="s">
        <v>114</v>
      </c>
      <c r="AW119" s="5">
        <v>177</v>
      </c>
      <c r="AX119" s="5" t="s">
        <v>114</v>
      </c>
      <c r="AY119" s="5">
        <v>158</v>
      </c>
      <c r="AZ119" s="5" t="s">
        <v>114</v>
      </c>
      <c r="BA119" s="5">
        <v>170</v>
      </c>
      <c r="BB119" s="5" t="s">
        <v>114</v>
      </c>
      <c r="BC119" s="5">
        <v>181</v>
      </c>
      <c r="BD119" s="5" t="s">
        <v>114</v>
      </c>
      <c r="BE119" s="5">
        <v>176</v>
      </c>
      <c r="BF119" s="5" t="s">
        <v>114</v>
      </c>
      <c r="BG119" s="5">
        <v>184</v>
      </c>
      <c r="BH119" s="5" t="s">
        <v>114</v>
      </c>
      <c r="BI119" s="5">
        <v>173</v>
      </c>
      <c r="BJ119" s="5" t="s">
        <v>114</v>
      </c>
      <c r="BK119" s="5">
        <v>179</v>
      </c>
      <c r="BL119" s="5" t="s">
        <v>114</v>
      </c>
      <c r="BM119" s="5">
        <v>184</v>
      </c>
      <c r="BN119" s="5" t="s">
        <v>114</v>
      </c>
      <c r="BO119" s="5">
        <v>164</v>
      </c>
      <c r="BP119" s="5" t="s">
        <v>114</v>
      </c>
      <c r="BQ119" s="5">
        <v>188</v>
      </c>
      <c r="BR119" s="5" t="s">
        <v>114</v>
      </c>
    </row>
    <row r="120" spans="1:70" x14ac:dyDescent="0.2">
      <c r="A120" s="8" t="s">
        <v>159</v>
      </c>
      <c r="B120" s="8" t="s">
        <v>87</v>
      </c>
      <c r="C120" s="8" t="str">
        <f t="shared" si="3"/>
        <v>TESARIK John</v>
      </c>
      <c r="D120" s="8" t="s">
        <v>1</v>
      </c>
      <c r="E120" s="8" t="s">
        <v>114</v>
      </c>
      <c r="F120" s="9" t="s">
        <v>103</v>
      </c>
      <c r="G120" s="19" t="b">
        <f t="shared" si="4"/>
        <v>1</v>
      </c>
      <c r="H120" s="21">
        <f t="shared" si="5"/>
        <v>1011</v>
      </c>
      <c r="I120" s="21">
        <f>SUMIFS('2016 DATA'!$H:$H,'2016 DATA'!$C:$C,'2016 SCORES'!$C120,'2016 DATA'!$I:$I,'2016 SCORES'!I$3)</f>
        <v>1011</v>
      </c>
      <c r="J120" s="21">
        <f>SUMIFS('2016 DATA'!$H:$H,'2016 DATA'!$C:$C,'2016 SCORES'!$C120,'2016 DATA'!$I:$I,'2016 SCORES'!J$3)</f>
        <v>0</v>
      </c>
      <c r="K120" s="21">
        <f>SUMIFS('2016 DATA'!$H:$H,'2016 DATA'!$C:$C,'2016 SCORES'!$C120,'2016 DATA'!$I:$I,'2016 SCORES'!K$3)</f>
        <v>0</v>
      </c>
      <c r="L120" s="21">
        <f>SUMIFS('2016 DATA'!$H:$H,'2016 DATA'!$C:$C,'2016 SCORES'!$C120,'2016 DATA'!$I:$I,'2016 SCORES'!L$3)</f>
        <v>0</v>
      </c>
      <c r="M120" s="3"/>
      <c r="N120" s="3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v>169</v>
      </c>
      <c r="Z120" s="5" t="s">
        <v>114</v>
      </c>
      <c r="AA120" s="5"/>
      <c r="AB120" s="5"/>
      <c r="AC120" s="5"/>
      <c r="AD120" s="5"/>
      <c r="AE120" s="5">
        <v>176</v>
      </c>
      <c r="AF120" s="5" t="s">
        <v>114</v>
      </c>
      <c r="AG120" s="5">
        <v>163</v>
      </c>
      <c r="AH120" s="5" t="s">
        <v>114</v>
      </c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>
        <v>182</v>
      </c>
      <c r="AX120" s="5" t="s">
        <v>114</v>
      </c>
      <c r="AY120" s="5"/>
      <c r="AZ120" s="5"/>
      <c r="BA120" s="5">
        <v>154</v>
      </c>
      <c r="BB120" s="5" t="s">
        <v>114</v>
      </c>
      <c r="BC120" s="5">
        <v>167</v>
      </c>
      <c r="BD120" s="5" t="s">
        <v>114</v>
      </c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</row>
    <row r="121" spans="1:70" x14ac:dyDescent="0.2">
      <c r="A121" s="8" t="s">
        <v>158</v>
      </c>
      <c r="B121" s="8" t="s">
        <v>90</v>
      </c>
      <c r="C121" s="8" t="str">
        <f t="shared" si="3"/>
        <v>THACKERAY Darren</v>
      </c>
      <c r="D121" s="8" t="s">
        <v>1</v>
      </c>
      <c r="E121" s="8" t="s">
        <v>114</v>
      </c>
      <c r="F121" s="9" t="s">
        <v>103</v>
      </c>
      <c r="G121" s="19" t="b">
        <f t="shared" si="4"/>
        <v>1</v>
      </c>
      <c r="H121" s="21">
        <f t="shared" si="5"/>
        <v>791</v>
      </c>
      <c r="I121" s="21">
        <f>SUMIFS('2016 DATA'!$H:$H,'2016 DATA'!$C:$C,'2016 SCORES'!$C121,'2016 DATA'!$I:$I,'2016 SCORES'!I$3)</f>
        <v>791</v>
      </c>
      <c r="J121" s="21">
        <f>SUMIFS('2016 DATA'!$H:$H,'2016 DATA'!$C:$C,'2016 SCORES'!$C121,'2016 DATA'!$I:$I,'2016 SCORES'!J$3)</f>
        <v>0</v>
      </c>
      <c r="K121" s="21">
        <f>SUMIFS('2016 DATA'!$H:$H,'2016 DATA'!$C:$C,'2016 SCORES'!$C121,'2016 DATA'!$I:$I,'2016 SCORES'!K$3)</f>
        <v>0</v>
      </c>
      <c r="L121" s="21">
        <f>SUMIFS('2016 DATA'!$H:$H,'2016 DATA'!$C:$C,'2016 SCORES'!$C121,'2016 DATA'!$I:$I,'2016 SCORES'!L$3)</f>
        <v>0</v>
      </c>
      <c r="M121" s="3"/>
      <c r="N121" s="3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v>163</v>
      </c>
      <c r="Z121" s="5" t="s">
        <v>114</v>
      </c>
      <c r="AA121" s="5"/>
      <c r="AB121" s="5"/>
      <c r="AC121" s="5">
        <v>126</v>
      </c>
      <c r="AD121" s="5" t="s">
        <v>114</v>
      </c>
      <c r="AE121" s="5">
        <v>162</v>
      </c>
      <c r="AF121" s="5" t="s">
        <v>114</v>
      </c>
      <c r="AG121" s="5"/>
      <c r="AH121" s="5"/>
      <c r="AI121" s="5"/>
      <c r="AJ121" s="5"/>
      <c r="AK121" s="5">
        <v>173</v>
      </c>
      <c r="AL121" s="5" t="s">
        <v>114</v>
      </c>
      <c r="AM121" s="5"/>
      <c r="AN121" s="5"/>
      <c r="AO121" s="5">
        <v>167</v>
      </c>
      <c r="AP121" s="5" t="s">
        <v>114</v>
      </c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</row>
    <row r="122" spans="1:70" x14ac:dyDescent="0.2">
      <c r="A122" s="8" t="s">
        <v>128</v>
      </c>
      <c r="B122" s="8" t="s">
        <v>73</v>
      </c>
      <c r="C122" s="8" t="str">
        <f t="shared" si="3"/>
        <v>THOMOPSON Jock</v>
      </c>
      <c r="D122" s="8" t="s">
        <v>1</v>
      </c>
      <c r="E122" s="8" t="s">
        <v>114</v>
      </c>
      <c r="F122" s="9" t="s">
        <v>103</v>
      </c>
      <c r="G122" s="19" t="b">
        <f t="shared" si="4"/>
        <v>1</v>
      </c>
      <c r="H122" s="21">
        <f t="shared" si="5"/>
        <v>772</v>
      </c>
      <c r="I122" s="21">
        <f>SUMIFS('2016 DATA'!$H:$H,'2016 DATA'!$C:$C,'2016 SCORES'!$C122,'2016 DATA'!$I:$I,'2016 SCORES'!I$3)</f>
        <v>772</v>
      </c>
      <c r="J122" s="21">
        <f>SUMIFS('2016 DATA'!$H:$H,'2016 DATA'!$C:$C,'2016 SCORES'!$C122,'2016 DATA'!$I:$I,'2016 SCORES'!J$3)</f>
        <v>0</v>
      </c>
      <c r="K122" s="21">
        <f>SUMIFS('2016 DATA'!$H:$H,'2016 DATA'!$C:$C,'2016 SCORES'!$C122,'2016 DATA'!$I:$I,'2016 SCORES'!K$3)</f>
        <v>0</v>
      </c>
      <c r="L122" s="21">
        <f>SUMIFS('2016 DATA'!$H:$H,'2016 DATA'!$C:$C,'2016 SCORES'!$C122,'2016 DATA'!$I:$I,'2016 SCORES'!L$3)</f>
        <v>0</v>
      </c>
      <c r="M122" s="3"/>
      <c r="N122" s="3"/>
      <c r="O122" s="5"/>
      <c r="P122" s="5"/>
      <c r="Q122" s="5"/>
      <c r="R122" s="5"/>
      <c r="S122" s="5">
        <v>186</v>
      </c>
      <c r="T122" s="5" t="s">
        <v>114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>
        <v>192</v>
      </c>
      <c r="AH122" s="5" t="s">
        <v>114</v>
      </c>
      <c r="AI122" s="5"/>
      <c r="AJ122" s="5"/>
      <c r="AK122" s="5"/>
      <c r="AL122" s="5"/>
      <c r="AM122" s="5"/>
      <c r="AN122" s="5"/>
      <c r="AO122" s="5"/>
      <c r="AP122" s="5"/>
      <c r="AQ122" s="5">
        <v>198</v>
      </c>
      <c r="AR122" s="5" t="s">
        <v>114</v>
      </c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>
        <v>196</v>
      </c>
      <c r="BR122" s="5" t="s">
        <v>114</v>
      </c>
    </row>
    <row r="123" spans="1:70" x14ac:dyDescent="0.2">
      <c r="A123" s="8" t="s">
        <v>147</v>
      </c>
      <c r="B123" s="8" t="s">
        <v>72</v>
      </c>
      <c r="C123" s="8" t="str">
        <f t="shared" si="3"/>
        <v>TULARI Aiden</v>
      </c>
      <c r="D123" s="8" t="s">
        <v>4</v>
      </c>
      <c r="E123" s="8" t="s">
        <v>114</v>
      </c>
      <c r="F123" s="9" t="s">
        <v>103</v>
      </c>
      <c r="G123" s="19" t="b">
        <f t="shared" si="4"/>
        <v>1</v>
      </c>
      <c r="H123" s="21">
        <f t="shared" si="5"/>
        <v>433</v>
      </c>
      <c r="I123" s="21">
        <f>SUMIFS('2016 DATA'!$H:$H,'2016 DATA'!$C:$C,'2016 SCORES'!$C123,'2016 DATA'!$I:$I,'2016 SCORES'!I$3)</f>
        <v>433</v>
      </c>
      <c r="J123" s="21">
        <f>SUMIFS('2016 DATA'!$H:$H,'2016 DATA'!$C:$C,'2016 SCORES'!$C123,'2016 DATA'!$I:$I,'2016 SCORES'!J$3)</f>
        <v>0</v>
      </c>
      <c r="K123" s="21">
        <f>SUMIFS('2016 DATA'!$H:$H,'2016 DATA'!$C:$C,'2016 SCORES'!$C123,'2016 DATA'!$I:$I,'2016 SCORES'!K$3)</f>
        <v>0</v>
      </c>
      <c r="L123" s="21">
        <f>SUMIFS('2016 DATA'!$H:$H,'2016 DATA'!$C:$C,'2016 SCORES'!$C123,'2016 DATA'!$I:$I,'2016 SCORES'!L$3)</f>
        <v>0</v>
      </c>
      <c r="M123" s="3"/>
      <c r="N123" s="3"/>
      <c r="O123" s="5"/>
      <c r="P123" s="5"/>
      <c r="Q123" s="5"/>
      <c r="R123" s="5"/>
      <c r="S123" s="5">
        <v>140</v>
      </c>
      <c r="T123" s="5" t="s">
        <v>114</v>
      </c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>
        <v>164</v>
      </c>
      <c r="AL123" s="5" t="s">
        <v>114</v>
      </c>
      <c r="AM123" s="5"/>
      <c r="AN123" s="5"/>
      <c r="AO123" s="5"/>
      <c r="AP123" s="5"/>
      <c r="AQ123" s="5"/>
      <c r="AR123" s="5"/>
      <c r="AS123" s="5"/>
      <c r="AT123" s="5"/>
      <c r="AU123" s="5">
        <v>129</v>
      </c>
      <c r="AV123" s="5" t="s">
        <v>114</v>
      </c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</row>
    <row r="124" spans="1:70" x14ac:dyDescent="0.2">
      <c r="A124" s="8" t="s">
        <v>222</v>
      </c>
      <c r="B124" s="8" t="s">
        <v>65</v>
      </c>
      <c r="C124" s="8" t="str">
        <f t="shared" si="3"/>
        <v>TULLOCK Mick</v>
      </c>
      <c r="D124" s="10" t="s">
        <v>1</v>
      </c>
      <c r="E124" s="8" t="s">
        <v>114</v>
      </c>
      <c r="F124" s="9" t="s">
        <v>103</v>
      </c>
      <c r="G124" s="19" t="b">
        <f t="shared" si="4"/>
        <v>1</v>
      </c>
      <c r="H124" s="21">
        <f t="shared" si="5"/>
        <v>226</v>
      </c>
      <c r="I124" s="21">
        <f>SUMIFS('2016 DATA'!$H:$H,'2016 DATA'!$C:$C,'2016 SCORES'!$C124,'2016 DATA'!$I:$I,'2016 SCORES'!I$3)</f>
        <v>226</v>
      </c>
      <c r="J124" s="21">
        <f>SUMIFS('2016 DATA'!$H:$H,'2016 DATA'!$C:$C,'2016 SCORES'!$C124,'2016 DATA'!$I:$I,'2016 SCORES'!J$3)</f>
        <v>0</v>
      </c>
      <c r="K124" s="21">
        <f>SUMIFS('2016 DATA'!$H:$H,'2016 DATA'!$C:$C,'2016 SCORES'!$C124,'2016 DATA'!$I:$I,'2016 SCORES'!K$3)</f>
        <v>0</v>
      </c>
      <c r="L124" s="21">
        <f>SUMIFS('2016 DATA'!$H:$H,'2016 DATA'!$C:$C,'2016 SCORES'!$C124,'2016 DATA'!$I:$I,'2016 SCORES'!L$3)</f>
        <v>0</v>
      </c>
      <c r="M124" s="3"/>
      <c r="N124" s="3"/>
      <c r="O124" s="5"/>
      <c r="P124" s="5"/>
      <c r="Q124" s="5"/>
      <c r="R124" s="5"/>
      <c r="S124" s="5"/>
      <c r="T124" s="5"/>
      <c r="U124" s="5"/>
      <c r="V124" s="5"/>
      <c r="W124" s="5">
        <v>32</v>
      </c>
      <c r="X124" s="5" t="s">
        <v>114</v>
      </c>
      <c r="Y124" s="5">
        <v>68</v>
      </c>
      <c r="Z124" s="5" t="s">
        <v>114</v>
      </c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>
        <v>126</v>
      </c>
      <c r="BF124" s="5" t="s">
        <v>114</v>
      </c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</row>
    <row r="125" spans="1:70" x14ac:dyDescent="0.2">
      <c r="A125" s="8" t="s">
        <v>142</v>
      </c>
      <c r="B125" s="8" t="s">
        <v>61</v>
      </c>
      <c r="C125" s="8" t="str">
        <f t="shared" si="3"/>
        <v>VAN KEULE Michael</v>
      </c>
      <c r="D125" s="8" t="s">
        <v>1</v>
      </c>
      <c r="E125" s="8" t="s">
        <v>0</v>
      </c>
      <c r="F125" s="9" t="s">
        <v>103</v>
      </c>
      <c r="G125" s="19" t="b">
        <f t="shared" si="4"/>
        <v>1</v>
      </c>
      <c r="H125" s="21">
        <f t="shared" si="5"/>
        <v>30</v>
      </c>
      <c r="I125" s="21">
        <f>SUMIFS('2016 DATA'!$H:$H,'2016 DATA'!$C:$C,'2016 SCORES'!$C125,'2016 DATA'!$I:$I,'2016 SCORES'!I$3)</f>
        <v>0</v>
      </c>
      <c r="J125" s="21">
        <f>SUMIFS('2016 DATA'!$H:$H,'2016 DATA'!$C:$C,'2016 SCORES'!$C125,'2016 DATA'!$I:$I,'2016 SCORES'!J$3)</f>
        <v>30</v>
      </c>
      <c r="K125" s="21">
        <f>SUMIFS('2016 DATA'!$H:$H,'2016 DATA'!$C:$C,'2016 SCORES'!$C125,'2016 DATA'!$I:$I,'2016 SCORES'!K$3)</f>
        <v>0</v>
      </c>
      <c r="L125" s="21">
        <f>SUMIFS('2016 DATA'!$H:$H,'2016 DATA'!$C:$C,'2016 SCORES'!$C125,'2016 DATA'!$I:$I,'2016 SCORES'!L$3)</f>
        <v>0</v>
      </c>
      <c r="M125" s="3"/>
      <c r="N125" s="3"/>
      <c r="O125" s="5"/>
      <c r="P125" s="5"/>
      <c r="Q125" s="5">
        <v>30</v>
      </c>
      <c r="R125" s="5" t="s">
        <v>0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</row>
    <row r="126" spans="1:70" x14ac:dyDescent="0.2">
      <c r="A126" s="8" t="s">
        <v>181</v>
      </c>
      <c r="B126" s="8" t="s">
        <v>109</v>
      </c>
      <c r="C126" s="8" t="str">
        <f t="shared" si="3"/>
        <v>VISAGIE Darryn</v>
      </c>
      <c r="D126" s="8" t="s">
        <v>1</v>
      </c>
      <c r="E126" s="8" t="s">
        <v>114</v>
      </c>
      <c r="F126" s="9" t="s">
        <v>103</v>
      </c>
      <c r="G126" s="19" t="b">
        <f t="shared" si="4"/>
        <v>1</v>
      </c>
      <c r="H126" s="21">
        <f t="shared" si="5"/>
        <v>806</v>
      </c>
      <c r="I126" s="21">
        <f>SUMIFS('2016 DATA'!$H:$H,'2016 DATA'!$C:$C,'2016 SCORES'!$C126,'2016 DATA'!$I:$I,'2016 SCORES'!I$3)</f>
        <v>806</v>
      </c>
      <c r="J126" s="21">
        <f>SUMIFS('2016 DATA'!$H:$H,'2016 DATA'!$C:$C,'2016 SCORES'!$C126,'2016 DATA'!$I:$I,'2016 SCORES'!J$3)</f>
        <v>0</v>
      </c>
      <c r="K126" s="21">
        <f>SUMIFS('2016 DATA'!$H:$H,'2016 DATA'!$C:$C,'2016 SCORES'!$C126,'2016 DATA'!$I:$I,'2016 SCORES'!K$3)</f>
        <v>0</v>
      </c>
      <c r="L126" s="21">
        <f>SUMIFS('2016 DATA'!$H:$H,'2016 DATA'!$C:$C,'2016 SCORES'!$C126,'2016 DATA'!$I:$I,'2016 SCORES'!L$3)</f>
        <v>0</v>
      </c>
      <c r="M126" s="3"/>
      <c r="N126" s="3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>
        <v>129</v>
      </c>
      <c r="AX126" s="5" t="s">
        <v>114</v>
      </c>
      <c r="AY126" s="5">
        <v>131</v>
      </c>
      <c r="AZ126" s="5" t="s">
        <v>114</v>
      </c>
      <c r="BA126" s="5">
        <v>121</v>
      </c>
      <c r="BB126" s="5" t="s">
        <v>114</v>
      </c>
      <c r="BC126" s="5"/>
      <c r="BD126" s="5"/>
      <c r="BE126" s="5">
        <v>143</v>
      </c>
      <c r="BF126" s="5" t="s">
        <v>114</v>
      </c>
      <c r="BG126" s="5">
        <v>119</v>
      </c>
      <c r="BH126" s="5" t="s">
        <v>114</v>
      </c>
      <c r="BI126" s="5"/>
      <c r="BJ126" s="5"/>
      <c r="BK126" s="5">
        <v>163</v>
      </c>
      <c r="BL126" s="5" t="s">
        <v>114</v>
      </c>
      <c r="BM126" s="5"/>
      <c r="BN126" s="5"/>
      <c r="BO126" s="5"/>
      <c r="BP126" s="5"/>
      <c r="BQ126" s="5"/>
      <c r="BR126" s="5"/>
    </row>
    <row r="127" spans="1:70" x14ac:dyDescent="0.2">
      <c r="A127" s="8" t="s">
        <v>181</v>
      </c>
      <c r="B127" s="8" t="s">
        <v>371</v>
      </c>
      <c r="C127" s="8" t="str">
        <f t="shared" si="3"/>
        <v>VISAGIE Robyn</v>
      </c>
      <c r="D127" s="8" t="s">
        <v>1</v>
      </c>
      <c r="E127" s="8" t="s">
        <v>0</v>
      </c>
      <c r="F127" s="9" t="s">
        <v>10</v>
      </c>
      <c r="G127" s="19" t="b">
        <f t="shared" si="4"/>
        <v>1</v>
      </c>
      <c r="H127" s="21">
        <f t="shared" si="5"/>
        <v>89</v>
      </c>
      <c r="I127" s="21">
        <f>SUMIFS('2016 DATA'!$H:$H,'2016 DATA'!$C:$C,'2016 SCORES'!$C127,'2016 DATA'!$I:$I,'2016 SCORES'!I$3)</f>
        <v>0</v>
      </c>
      <c r="J127" s="21">
        <f>SUMIFS('2016 DATA'!$H:$H,'2016 DATA'!$C:$C,'2016 SCORES'!$C127,'2016 DATA'!$I:$I,'2016 SCORES'!J$3)</f>
        <v>89</v>
      </c>
      <c r="K127" s="21">
        <f>SUMIFS('2016 DATA'!$H:$H,'2016 DATA'!$C:$C,'2016 SCORES'!$C127,'2016 DATA'!$I:$I,'2016 SCORES'!K$3)</f>
        <v>0</v>
      </c>
      <c r="L127" s="21">
        <f>SUMIFS('2016 DATA'!$H:$H,'2016 DATA'!$C:$C,'2016 SCORES'!$C127,'2016 DATA'!$I:$I,'2016 SCORES'!L$3)</f>
        <v>0</v>
      </c>
      <c r="M127" s="3"/>
      <c r="N127" s="3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>
        <v>89</v>
      </c>
      <c r="BH127" s="5" t="s">
        <v>0</v>
      </c>
      <c r="BI127" s="5"/>
      <c r="BJ127" s="5"/>
      <c r="BK127" s="5"/>
      <c r="BL127" s="5"/>
      <c r="BM127" s="5"/>
      <c r="BN127" s="5"/>
      <c r="BO127" s="5"/>
      <c r="BP127" s="5"/>
      <c r="BQ127" s="5"/>
      <c r="BR127" s="5"/>
    </row>
    <row r="128" spans="1:70" x14ac:dyDescent="0.2">
      <c r="A128" s="8" t="s">
        <v>173</v>
      </c>
      <c r="B128" s="8" t="s">
        <v>44</v>
      </c>
      <c r="C128" s="8" t="str">
        <f t="shared" si="3"/>
        <v>VINER Paul</v>
      </c>
      <c r="D128" s="8" t="s">
        <v>1</v>
      </c>
      <c r="E128" s="8" t="s">
        <v>114</v>
      </c>
      <c r="F128" s="9" t="s">
        <v>103</v>
      </c>
      <c r="G128" s="19" t="b">
        <f t="shared" si="4"/>
        <v>1</v>
      </c>
      <c r="H128" s="21">
        <f t="shared" si="5"/>
        <v>130</v>
      </c>
      <c r="I128" s="21">
        <f>SUMIFS('2016 DATA'!$H:$H,'2016 DATA'!$C:$C,'2016 SCORES'!$C128,'2016 DATA'!$I:$I,'2016 SCORES'!I$3)</f>
        <v>130</v>
      </c>
      <c r="J128" s="21">
        <f>SUMIFS('2016 DATA'!$H:$H,'2016 DATA'!$C:$C,'2016 SCORES'!$C128,'2016 DATA'!$I:$I,'2016 SCORES'!J$3)</f>
        <v>0</v>
      </c>
      <c r="K128" s="21">
        <f>SUMIFS('2016 DATA'!$H:$H,'2016 DATA'!$C:$C,'2016 SCORES'!$C128,'2016 DATA'!$I:$I,'2016 SCORES'!K$3)</f>
        <v>0</v>
      </c>
      <c r="L128" s="21">
        <f>SUMIFS('2016 DATA'!$H:$H,'2016 DATA'!$C:$C,'2016 SCORES'!$C128,'2016 DATA'!$I:$I,'2016 SCORES'!L$3)</f>
        <v>0</v>
      </c>
      <c r="M128" s="3"/>
      <c r="N128" s="3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>
        <v>130</v>
      </c>
      <c r="AB128" s="5" t="s">
        <v>114</v>
      </c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</row>
    <row r="129" spans="1:70" x14ac:dyDescent="0.2">
      <c r="A129" s="8" t="s">
        <v>137</v>
      </c>
      <c r="B129" s="8" t="s">
        <v>35</v>
      </c>
      <c r="C129" s="8" t="str">
        <f t="shared" si="3"/>
        <v>WARREN Danny</v>
      </c>
      <c r="D129" s="8" t="s">
        <v>1</v>
      </c>
      <c r="E129" s="8" t="s">
        <v>114</v>
      </c>
      <c r="F129" s="9" t="s">
        <v>103</v>
      </c>
      <c r="G129" s="19" t="b">
        <f t="shared" si="4"/>
        <v>1</v>
      </c>
      <c r="H129" s="21">
        <f t="shared" si="5"/>
        <v>2201</v>
      </c>
      <c r="I129" s="21">
        <f>SUMIFS('2016 DATA'!$H:$H,'2016 DATA'!$C:$C,'2016 SCORES'!$C129,'2016 DATA'!$I:$I,'2016 SCORES'!I$3)</f>
        <v>1869</v>
      </c>
      <c r="J129" s="21">
        <f>SUMIFS('2016 DATA'!$H:$H,'2016 DATA'!$C:$C,'2016 SCORES'!$C129,'2016 DATA'!$I:$I,'2016 SCORES'!J$3)</f>
        <v>332</v>
      </c>
      <c r="K129" s="21">
        <f>SUMIFS('2016 DATA'!$H:$H,'2016 DATA'!$C:$C,'2016 SCORES'!$C129,'2016 DATA'!$I:$I,'2016 SCORES'!K$3)</f>
        <v>0</v>
      </c>
      <c r="L129" s="21">
        <f>SUMIFS('2016 DATA'!$H:$H,'2016 DATA'!$C:$C,'2016 SCORES'!$C129,'2016 DATA'!$I:$I,'2016 SCORES'!L$3)</f>
        <v>0</v>
      </c>
      <c r="M129" s="3">
        <v>154</v>
      </c>
      <c r="N129" s="3" t="s">
        <v>114</v>
      </c>
      <c r="O129" s="5">
        <v>128</v>
      </c>
      <c r="P129" s="5" t="s">
        <v>0</v>
      </c>
      <c r="Q129" s="5">
        <v>99</v>
      </c>
      <c r="R129" s="5" t="s">
        <v>0</v>
      </c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>
        <v>180</v>
      </c>
      <c r="AD129" s="5" t="s">
        <v>114</v>
      </c>
      <c r="AE129" s="5"/>
      <c r="AF129" s="5"/>
      <c r="AG129" s="5"/>
      <c r="AH129" s="5"/>
      <c r="AI129" s="5">
        <v>166</v>
      </c>
      <c r="AJ129" s="5" t="s">
        <v>114</v>
      </c>
      <c r="AK129" s="5">
        <v>178</v>
      </c>
      <c r="AL129" s="5" t="s">
        <v>114</v>
      </c>
      <c r="AM129" s="5">
        <v>175</v>
      </c>
      <c r="AN129" s="5" t="s">
        <v>114</v>
      </c>
      <c r="AO129" s="5"/>
      <c r="AP129" s="5"/>
      <c r="AQ129" s="5">
        <v>172</v>
      </c>
      <c r="AR129" s="5" t="s">
        <v>114</v>
      </c>
      <c r="AS129" s="5">
        <v>166</v>
      </c>
      <c r="AT129" s="5" t="s">
        <v>114</v>
      </c>
      <c r="AU129" s="5"/>
      <c r="AV129" s="5"/>
      <c r="AW129" s="5">
        <v>161</v>
      </c>
      <c r="AX129" s="5" t="s">
        <v>114</v>
      </c>
      <c r="AY129" s="5">
        <v>168</v>
      </c>
      <c r="AZ129" s="5" t="s">
        <v>114</v>
      </c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>
        <v>165</v>
      </c>
      <c r="BL129" s="5" t="s">
        <v>114</v>
      </c>
      <c r="BM129" s="5">
        <v>184</v>
      </c>
      <c r="BN129" s="5" t="s">
        <v>114</v>
      </c>
      <c r="BO129" s="5"/>
      <c r="BP129" s="5"/>
      <c r="BQ129" s="5">
        <v>105</v>
      </c>
      <c r="BR129" s="5" t="s">
        <v>0</v>
      </c>
    </row>
    <row r="130" spans="1:70" x14ac:dyDescent="0.2">
      <c r="A130" s="8" t="s">
        <v>133</v>
      </c>
      <c r="B130" s="8" t="s">
        <v>52</v>
      </c>
      <c r="C130" s="8" t="str">
        <f t="shared" si="3"/>
        <v>WHEELER Stan</v>
      </c>
      <c r="D130" s="8" t="s">
        <v>1</v>
      </c>
      <c r="E130" s="8" t="s">
        <v>114</v>
      </c>
      <c r="F130" s="9" t="s">
        <v>103</v>
      </c>
      <c r="G130" s="19" t="b">
        <f t="shared" si="4"/>
        <v>1</v>
      </c>
      <c r="H130" s="21">
        <f t="shared" si="5"/>
        <v>1365</v>
      </c>
      <c r="I130" s="21">
        <f>SUMIFS('2016 DATA'!$H:$H,'2016 DATA'!$C:$C,'2016 SCORES'!$C130,'2016 DATA'!$I:$I,'2016 SCORES'!I$3)</f>
        <v>1365</v>
      </c>
      <c r="J130" s="21">
        <f>SUMIFS('2016 DATA'!$H:$H,'2016 DATA'!$C:$C,'2016 SCORES'!$C130,'2016 DATA'!$I:$I,'2016 SCORES'!J$3)</f>
        <v>0</v>
      </c>
      <c r="K130" s="21">
        <f>SUMIFS('2016 DATA'!$H:$H,'2016 DATA'!$C:$C,'2016 SCORES'!$C130,'2016 DATA'!$I:$I,'2016 SCORES'!K$3)</f>
        <v>0</v>
      </c>
      <c r="L130" s="21">
        <f>SUMIFS('2016 DATA'!$H:$H,'2016 DATA'!$C:$C,'2016 SCORES'!$C130,'2016 DATA'!$I:$I,'2016 SCORES'!L$3)</f>
        <v>0</v>
      </c>
      <c r="M130" s="3">
        <v>106</v>
      </c>
      <c r="N130" s="3" t="s">
        <v>114</v>
      </c>
      <c r="O130" s="5"/>
      <c r="P130" s="5"/>
      <c r="Q130" s="5">
        <v>113</v>
      </c>
      <c r="R130" s="5" t="s">
        <v>114</v>
      </c>
      <c r="S130" s="5">
        <v>125</v>
      </c>
      <c r="T130" s="5" t="s">
        <v>114</v>
      </c>
      <c r="U130" s="5">
        <v>122</v>
      </c>
      <c r="V130" s="5" t="s">
        <v>114</v>
      </c>
      <c r="W130" s="5">
        <v>106</v>
      </c>
      <c r="X130" s="5" t="s">
        <v>114</v>
      </c>
      <c r="Y130" s="5"/>
      <c r="Z130" s="5"/>
      <c r="AA130" s="5">
        <v>121</v>
      </c>
      <c r="AB130" s="5" t="s">
        <v>114</v>
      </c>
      <c r="AC130" s="5">
        <v>96</v>
      </c>
      <c r="AD130" s="5" t="s">
        <v>114</v>
      </c>
      <c r="AE130" s="5">
        <v>147</v>
      </c>
      <c r="AF130" s="5" t="s">
        <v>114</v>
      </c>
      <c r="AG130" s="5">
        <v>105</v>
      </c>
      <c r="AH130" s="5" t="s">
        <v>114</v>
      </c>
      <c r="AI130" s="5"/>
      <c r="AJ130" s="5"/>
      <c r="AK130" s="5">
        <v>73</v>
      </c>
      <c r="AL130" s="5" t="s">
        <v>114</v>
      </c>
      <c r="AM130" s="5">
        <v>119</v>
      </c>
      <c r="AN130" s="5" t="s">
        <v>114</v>
      </c>
      <c r="AO130" s="5"/>
      <c r="AP130" s="5"/>
      <c r="AQ130" s="5">
        <v>132</v>
      </c>
      <c r="AR130" s="5" t="s">
        <v>114</v>
      </c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</row>
    <row r="131" spans="1:70" x14ac:dyDescent="0.2">
      <c r="A131" s="8" t="s">
        <v>174</v>
      </c>
      <c r="B131" s="8" t="s">
        <v>16</v>
      </c>
      <c r="C131" s="8" t="str">
        <f t="shared" si="3"/>
        <v>WHITCOMBE Sean</v>
      </c>
      <c r="D131" s="8" t="s">
        <v>2</v>
      </c>
      <c r="E131" s="8" t="s">
        <v>114</v>
      </c>
      <c r="F131" s="9" t="s">
        <v>103</v>
      </c>
      <c r="G131" s="19" t="b">
        <f t="shared" si="4"/>
        <v>1</v>
      </c>
      <c r="H131" s="21">
        <f t="shared" si="5"/>
        <v>345</v>
      </c>
      <c r="I131" s="21">
        <f>SUMIFS('2016 DATA'!$H:$H,'2016 DATA'!$C:$C,'2016 SCORES'!$C131,'2016 DATA'!$I:$I,'2016 SCORES'!I$3)</f>
        <v>345</v>
      </c>
      <c r="J131" s="21">
        <f>SUMIFS('2016 DATA'!$H:$H,'2016 DATA'!$C:$C,'2016 SCORES'!$C131,'2016 DATA'!$I:$I,'2016 SCORES'!J$3)</f>
        <v>0</v>
      </c>
      <c r="K131" s="21">
        <f>SUMIFS('2016 DATA'!$H:$H,'2016 DATA'!$C:$C,'2016 SCORES'!$C131,'2016 DATA'!$I:$I,'2016 SCORES'!K$3)</f>
        <v>0</v>
      </c>
      <c r="L131" s="21">
        <f>SUMIFS('2016 DATA'!$H:$H,'2016 DATA'!$C:$C,'2016 SCORES'!$C131,'2016 DATA'!$I:$I,'2016 SCORES'!L$3)</f>
        <v>0</v>
      </c>
      <c r="M131" s="3"/>
      <c r="N131" s="3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>
        <v>88</v>
      </c>
      <c r="AL131" s="5" t="s">
        <v>114</v>
      </c>
      <c r="AM131" s="5">
        <v>121</v>
      </c>
      <c r="AN131" s="5" t="s">
        <v>114</v>
      </c>
      <c r="AO131" s="5"/>
      <c r="AP131" s="5"/>
      <c r="AQ131" s="5">
        <v>136</v>
      </c>
      <c r="AR131" s="5" t="s">
        <v>114</v>
      </c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</row>
    <row r="132" spans="1:70" x14ac:dyDescent="0.2">
      <c r="A132" s="8" t="s">
        <v>143</v>
      </c>
      <c r="B132" s="8" t="s">
        <v>66</v>
      </c>
      <c r="C132" s="8" t="str">
        <f t="shared" si="3"/>
        <v>WRIGHT Troy</v>
      </c>
      <c r="D132" s="8" t="s">
        <v>1</v>
      </c>
      <c r="E132" s="8" t="s">
        <v>114</v>
      </c>
      <c r="F132" s="9" t="s">
        <v>103</v>
      </c>
      <c r="G132" s="19" t="b">
        <f t="shared" si="4"/>
        <v>1</v>
      </c>
      <c r="H132" s="21">
        <f t="shared" si="5"/>
        <v>2337</v>
      </c>
      <c r="I132" s="21">
        <f>SUMIFS('2016 DATA'!$H:$H,'2016 DATA'!$C:$C,'2016 SCORES'!$C132,'2016 DATA'!$I:$I,'2016 SCORES'!I$3)</f>
        <v>2337</v>
      </c>
      <c r="J132" s="21">
        <f>SUMIFS('2016 DATA'!$H:$H,'2016 DATA'!$C:$C,'2016 SCORES'!$C132,'2016 DATA'!$I:$I,'2016 SCORES'!J$3)</f>
        <v>0</v>
      </c>
      <c r="K132" s="21">
        <f>SUMIFS('2016 DATA'!$H:$H,'2016 DATA'!$C:$C,'2016 SCORES'!$C132,'2016 DATA'!$I:$I,'2016 SCORES'!K$3)</f>
        <v>0</v>
      </c>
      <c r="L132" s="21">
        <f>SUMIFS('2016 DATA'!$H:$H,'2016 DATA'!$C:$C,'2016 SCORES'!$C132,'2016 DATA'!$I:$I,'2016 SCORES'!L$3)</f>
        <v>0</v>
      </c>
      <c r="M132" s="3"/>
      <c r="N132" s="3"/>
      <c r="O132" s="5"/>
      <c r="P132" s="5"/>
      <c r="Q132" s="5">
        <v>146</v>
      </c>
      <c r="R132" s="5" t="s">
        <v>114</v>
      </c>
      <c r="S132" s="5">
        <v>121</v>
      </c>
      <c r="T132" s="5" t="s">
        <v>114</v>
      </c>
      <c r="U132" s="5"/>
      <c r="V132" s="5"/>
      <c r="W132" s="5"/>
      <c r="X132" s="5"/>
      <c r="Y132" s="5">
        <v>186</v>
      </c>
      <c r="Z132" s="5" t="s">
        <v>114</v>
      </c>
      <c r="AA132" s="5">
        <v>166</v>
      </c>
      <c r="AB132" s="5" t="s">
        <v>114</v>
      </c>
      <c r="AC132" s="5">
        <v>130</v>
      </c>
      <c r="AD132" s="5" t="s">
        <v>114</v>
      </c>
      <c r="AE132" s="5"/>
      <c r="AF132" s="5"/>
      <c r="AG132" s="5">
        <v>163</v>
      </c>
      <c r="AH132" s="5" t="s">
        <v>114</v>
      </c>
      <c r="AI132" s="5"/>
      <c r="AJ132" s="5"/>
      <c r="AK132" s="5">
        <v>171</v>
      </c>
      <c r="AL132" s="5" t="s">
        <v>114</v>
      </c>
      <c r="AM132" s="5">
        <v>147</v>
      </c>
      <c r="AN132" s="5" t="s">
        <v>114</v>
      </c>
      <c r="AO132" s="5"/>
      <c r="AP132" s="5"/>
      <c r="AQ132" s="5">
        <v>165</v>
      </c>
      <c r="AR132" s="5" t="s">
        <v>114</v>
      </c>
      <c r="AS132" s="5"/>
      <c r="AT132" s="5"/>
      <c r="AU132" s="5"/>
      <c r="AV132" s="5"/>
      <c r="AW132" s="5">
        <v>173</v>
      </c>
      <c r="AX132" s="5" t="s">
        <v>114</v>
      </c>
      <c r="AY132" s="5"/>
      <c r="AZ132" s="5"/>
      <c r="BA132" s="5">
        <v>148</v>
      </c>
      <c r="BB132" s="5" t="s">
        <v>114</v>
      </c>
      <c r="BC132" s="5">
        <v>166</v>
      </c>
      <c r="BD132" s="5" t="s">
        <v>114</v>
      </c>
      <c r="BE132" s="5">
        <v>171</v>
      </c>
      <c r="BF132" s="5" t="s">
        <v>114</v>
      </c>
      <c r="BG132" s="5">
        <v>128</v>
      </c>
      <c r="BH132" s="5" t="s">
        <v>114</v>
      </c>
      <c r="BI132" s="5"/>
      <c r="BJ132" s="5"/>
      <c r="BK132" s="5">
        <v>156</v>
      </c>
      <c r="BL132" s="5" t="s">
        <v>114</v>
      </c>
      <c r="BM132" s="5"/>
      <c r="BN132" s="5"/>
      <c r="BO132" s="5"/>
      <c r="BP132" s="5"/>
      <c r="BQ132" s="5"/>
      <c r="BR132" s="5"/>
    </row>
    <row r="133" spans="1:70" x14ac:dyDescent="0.2">
      <c r="A133" s="8" t="s">
        <v>145</v>
      </c>
      <c r="B133" s="8" t="s">
        <v>18</v>
      </c>
      <c r="C133" s="8" t="str">
        <f t="shared" si="3"/>
        <v>BAILEY Callum</v>
      </c>
      <c r="D133" s="8" t="s">
        <v>1</v>
      </c>
      <c r="E133" s="8" t="s">
        <v>114</v>
      </c>
      <c r="F133" s="9" t="s">
        <v>103</v>
      </c>
      <c r="G133" s="19" t="b">
        <f t="shared" ref="G133:G137" si="8">H133=SUM(I133:L133)</f>
        <v>1</v>
      </c>
      <c r="H133" s="21">
        <f t="shared" ref="H133:H137" si="9">SUM(M133:AAP133)</f>
        <v>84</v>
      </c>
      <c r="I133" s="21">
        <f>SUMIFS('2016 DATA'!$H:$H,'2016 DATA'!$C:$C,'2016 SCORES'!$C133,'2016 DATA'!$I:$I,'2016 SCORES'!I$3)</f>
        <v>84</v>
      </c>
      <c r="J133" s="21">
        <f>SUMIFS('2016 DATA'!$H:$H,'2016 DATA'!$C:$C,'2016 SCORES'!$C133,'2016 DATA'!$I:$I,'2016 SCORES'!J$3)</f>
        <v>0</v>
      </c>
      <c r="K133" s="21">
        <f>SUMIFS('2016 DATA'!$H:$H,'2016 DATA'!$C:$C,'2016 SCORES'!$C133,'2016 DATA'!$I:$I,'2016 SCORES'!K$3)</f>
        <v>0</v>
      </c>
      <c r="L133" s="21">
        <f>SUMIFS('2016 DATA'!$H:$H,'2016 DATA'!$C:$C,'2016 SCORES'!$C133,'2016 DATA'!$I:$I,'2016 SCORES'!L$3)</f>
        <v>0</v>
      </c>
      <c r="M133" s="3"/>
      <c r="N133" s="3"/>
      <c r="O133" s="5"/>
      <c r="P133" s="5"/>
      <c r="Q133" s="5"/>
      <c r="R133" s="5"/>
      <c r="S133" s="5">
        <v>84</v>
      </c>
      <c r="T133" s="5" t="s">
        <v>114</v>
      </c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</row>
    <row r="134" spans="1:70" x14ac:dyDescent="0.2">
      <c r="A134" s="8" t="s">
        <v>223</v>
      </c>
      <c r="B134" s="8" t="s">
        <v>7</v>
      </c>
      <c r="C134" s="8" t="str">
        <f t="shared" si="3"/>
        <v>WOODEND Brett</v>
      </c>
      <c r="D134" s="8" t="s">
        <v>1</v>
      </c>
      <c r="E134" s="8" t="s">
        <v>114</v>
      </c>
      <c r="F134" s="9" t="s">
        <v>103</v>
      </c>
      <c r="G134" s="19" t="b">
        <f t="shared" si="8"/>
        <v>1</v>
      </c>
      <c r="H134" s="21">
        <f t="shared" si="9"/>
        <v>87</v>
      </c>
      <c r="I134" s="21">
        <f>SUMIFS('2016 DATA'!$H:$H,'2016 DATA'!$C:$C,'2016 SCORES'!$C134,'2016 DATA'!$I:$I,'2016 SCORES'!I$3)</f>
        <v>87</v>
      </c>
      <c r="J134" s="21">
        <f>SUMIFS('2016 DATA'!$H:$H,'2016 DATA'!$C:$C,'2016 SCORES'!$C134,'2016 DATA'!$I:$I,'2016 SCORES'!J$3)</f>
        <v>0</v>
      </c>
      <c r="K134" s="21">
        <f>SUMIFS('2016 DATA'!$H:$H,'2016 DATA'!$C:$C,'2016 SCORES'!$C134,'2016 DATA'!$I:$I,'2016 SCORES'!K$3)</f>
        <v>0</v>
      </c>
      <c r="L134" s="21">
        <f>SUMIFS('2016 DATA'!$H:$H,'2016 DATA'!$C:$C,'2016 SCORES'!$C134,'2016 DATA'!$I:$I,'2016 SCORES'!L$3)</f>
        <v>0</v>
      </c>
      <c r="M134" s="3"/>
      <c r="N134" s="3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>
        <v>87</v>
      </c>
      <c r="AR134" s="5" t="s">
        <v>114</v>
      </c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</row>
    <row r="135" spans="1:70" x14ac:dyDescent="0.2">
      <c r="A135" s="8" t="s">
        <v>377</v>
      </c>
      <c r="B135" s="8" t="s">
        <v>378</v>
      </c>
      <c r="C135" s="8" t="str">
        <f t="shared" si="3"/>
        <v>SCHATZ Caleb</v>
      </c>
      <c r="D135" s="8" t="s">
        <v>2</v>
      </c>
      <c r="E135" s="8" t="s">
        <v>197</v>
      </c>
      <c r="F135" s="9" t="s">
        <v>103</v>
      </c>
      <c r="G135" s="19" t="b">
        <f t="shared" si="8"/>
        <v>1</v>
      </c>
      <c r="H135" s="21">
        <f t="shared" si="9"/>
        <v>49</v>
      </c>
      <c r="I135" s="21">
        <f>SUMIFS('2016 DATA'!$H:$H,'2016 DATA'!$C:$C,'2016 SCORES'!$C135,'2016 DATA'!$I:$I,'2016 SCORES'!I$3)</f>
        <v>0</v>
      </c>
      <c r="J135" s="21">
        <f>SUMIFS('2016 DATA'!$H:$H,'2016 DATA'!$C:$C,'2016 SCORES'!$C135,'2016 DATA'!$I:$I,'2016 SCORES'!J$3)</f>
        <v>0</v>
      </c>
      <c r="K135" s="21">
        <f>SUMIFS('2016 DATA'!$H:$H,'2016 DATA'!$C:$C,'2016 SCORES'!$C135,'2016 DATA'!$I:$I,'2016 SCORES'!K$3)</f>
        <v>49</v>
      </c>
      <c r="L135" s="21">
        <f>SUMIFS('2016 DATA'!$H:$H,'2016 DATA'!$C:$C,'2016 SCORES'!$C135,'2016 DATA'!$I:$I,'2016 SCORES'!L$3)</f>
        <v>0</v>
      </c>
      <c r="M135" s="3"/>
      <c r="N135" s="3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>
        <v>49</v>
      </c>
      <c r="BL135" s="5" t="s">
        <v>197</v>
      </c>
      <c r="BM135" s="5"/>
      <c r="BN135" s="5"/>
      <c r="BO135" s="5"/>
      <c r="BP135" s="5"/>
      <c r="BQ135" s="5"/>
      <c r="BR135" s="5"/>
    </row>
    <row r="136" spans="1:70" x14ac:dyDescent="0.2">
      <c r="A136" s="8" t="s">
        <v>377</v>
      </c>
      <c r="B136" s="8" t="s">
        <v>28</v>
      </c>
      <c r="C136" s="8" t="str">
        <f t="shared" si="3"/>
        <v>SCHATZ Tim</v>
      </c>
      <c r="D136" s="8" t="s">
        <v>1</v>
      </c>
      <c r="E136" s="8" t="s">
        <v>0</v>
      </c>
      <c r="F136" s="9" t="s">
        <v>103</v>
      </c>
      <c r="G136" s="19" t="b">
        <f t="shared" si="8"/>
        <v>1</v>
      </c>
      <c r="H136" s="21">
        <f t="shared" si="9"/>
        <v>91</v>
      </c>
      <c r="I136" s="21">
        <f>SUMIFS('2016 DATA'!$H:$H,'2016 DATA'!$C:$C,'2016 SCORES'!$C136,'2016 DATA'!$I:$I,'2016 SCORES'!I$3)</f>
        <v>0</v>
      </c>
      <c r="J136" s="21">
        <f>SUMIFS('2016 DATA'!$H:$H,'2016 DATA'!$C:$C,'2016 SCORES'!$C136,'2016 DATA'!$I:$I,'2016 SCORES'!J$3)</f>
        <v>91</v>
      </c>
      <c r="K136" s="21">
        <f>SUMIFS('2016 DATA'!$H:$H,'2016 DATA'!$C:$C,'2016 SCORES'!$C136,'2016 DATA'!$I:$I,'2016 SCORES'!K$3)</f>
        <v>0</v>
      </c>
      <c r="L136" s="21">
        <f>SUMIFS('2016 DATA'!$H:$H,'2016 DATA'!$C:$C,'2016 SCORES'!$C136,'2016 DATA'!$I:$I,'2016 SCORES'!L$3)</f>
        <v>0</v>
      </c>
      <c r="M136" s="3"/>
      <c r="N136" s="3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>
        <v>91</v>
      </c>
      <c r="BL136" s="5" t="s">
        <v>0</v>
      </c>
      <c r="BM136" s="5"/>
      <c r="BN136" s="5"/>
      <c r="BO136" s="5"/>
      <c r="BP136" s="5"/>
      <c r="BQ136" s="5"/>
      <c r="BR136" s="5"/>
    </row>
    <row r="137" spans="1:70" x14ac:dyDescent="0.2">
      <c r="A137" s="8" t="s">
        <v>379</v>
      </c>
      <c r="B137" s="8" t="s">
        <v>380</v>
      </c>
      <c r="C137" s="8" t="str">
        <f t="shared" si="3"/>
        <v>MILLS Travis</v>
      </c>
      <c r="D137" s="8" t="s">
        <v>1</v>
      </c>
      <c r="E137" s="8" t="s">
        <v>0</v>
      </c>
      <c r="F137" s="9" t="s">
        <v>103</v>
      </c>
      <c r="G137" s="19" t="b">
        <f t="shared" si="8"/>
        <v>1</v>
      </c>
      <c r="H137" s="21">
        <f t="shared" si="9"/>
        <v>127</v>
      </c>
      <c r="I137" s="21">
        <f>SUMIFS('2016 DATA'!$H:$H,'2016 DATA'!$C:$C,'2016 SCORES'!$C137,'2016 DATA'!$I:$I,'2016 SCORES'!I$3)</f>
        <v>0</v>
      </c>
      <c r="J137" s="21">
        <f>SUMIFS('2016 DATA'!$H:$H,'2016 DATA'!$C:$C,'2016 SCORES'!$C137,'2016 DATA'!$I:$I,'2016 SCORES'!J$3)</f>
        <v>127</v>
      </c>
      <c r="K137" s="21">
        <f>SUMIFS('2016 DATA'!$H:$H,'2016 DATA'!$C:$C,'2016 SCORES'!$C137,'2016 DATA'!$I:$I,'2016 SCORES'!K$3)</f>
        <v>0</v>
      </c>
      <c r="L137" s="21">
        <f>SUMIFS('2016 DATA'!$H:$H,'2016 DATA'!$C:$C,'2016 SCORES'!$C137,'2016 DATA'!$I:$I,'2016 SCORES'!L$3)</f>
        <v>0</v>
      </c>
      <c r="M137" s="3"/>
      <c r="N137" s="3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>
        <v>79</v>
      </c>
      <c r="BP137" s="5" t="s">
        <v>0</v>
      </c>
      <c r="BQ137" s="5">
        <v>48</v>
      </c>
      <c r="BR137" s="5" t="s">
        <v>0</v>
      </c>
    </row>
    <row r="142" spans="1:70" x14ac:dyDescent="0.2">
      <c r="E142"/>
    </row>
    <row r="143" spans="1:70" x14ac:dyDescent="0.2">
      <c r="E143"/>
    </row>
    <row r="144" spans="1:70" x14ac:dyDescent="0.2">
      <c r="E144"/>
    </row>
    <row r="145" spans="5:5" x14ac:dyDescent="0.2">
      <c r="E145"/>
    </row>
    <row r="146" spans="5:5" x14ac:dyDescent="0.2">
      <c r="E146"/>
    </row>
    <row r="147" spans="5:5" x14ac:dyDescent="0.2">
      <c r="E147"/>
    </row>
    <row r="148" spans="5:5" x14ac:dyDescent="0.2">
      <c r="E148"/>
    </row>
    <row r="149" spans="5:5" x14ac:dyDescent="0.2">
      <c r="E149"/>
    </row>
    <row r="150" spans="5:5" x14ac:dyDescent="0.2">
      <c r="E150"/>
    </row>
    <row r="151" spans="5:5" x14ac:dyDescent="0.2">
      <c r="E151"/>
    </row>
    <row r="152" spans="5:5" x14ac:dyDescent="0.2">
      <c r="E152"/>
    </row>
    <row r="153" spans="5:5" x14ac:dyDescent="0.2">
      <c r="E153"/>
    </row>
    <row r="154" spans="5:5" x14ac:dyDescent="0.2">
      <c r="E154"/>
    </row>
    <row r="155" spans="5:5" x14ac:dyDescent="0.2">
      <c r="E155"/>
    </row>
    <row r="156" spans="5:5" x14ac:dyDescent="0.2">
      <c r="E156"/>
    </row>
    <row r="157" spans="5:5" x14ac:dyDescent="0.2">
      <c r="E157"/>
    </row>
    <row r="158" spans="5:5" x14ac:dyDescent="0.2">
      <c r="E158"/>
    </row>
    <row r="159" spans="5:5" x14ac:dyDescent="0.2">
      <c r="E159"/>
    </row>
    <row r="160" spans="5:5" x14ac:dyDescent="0.2">
      <c r="E160"/>
    </row>
    <row r="161" spans="5:5" x14ac:dyDescent="0.2">
      <c r="E161"/>
    </row>
    <row r="162" spans="5:5" x14ac:dyDescent="0.2">
      <c r="E162"/>
    </row>
    <row r="163" spans="5:5" x14ac:dyDescent="0.2">
      <c r="E163"/>
    </row>
    <row r="164" spans="5:5" x14ac:dyDescent="0.2">
      <c r="E164"/>
    </row>
    <row r="165" spans="5:5" x14ac:dyDescent="0.2">
      <c r="E165"/>
    </row>
    <row r="166" spans="5:5" x14ac:dyDescent="0.2">
      <c r="E166"/>
    </row>
    <row r="167" spans="5:5" x14ac:dyDescent="0.2">
      <c r="E167"/>
    </row>
    <row r="168" spans="5:5" x14ac:dyDescent="0.2">
      <c r="E168"/>
    </row>
    <row r="169" spans="5:5" x14ac:dyDescent="0.2">
      <c r="E169"/>
    </row>
    <row r="170" spans="5:5" x14ac:dyDescent="0.2">
      <c r="E170"/>
    </row>
    <row r="171" spans="5:5" x14ac:dyDescent="0.2">
      <c r="E171"/>
    </row>
    <row r="172" spans="5:5" x14ac:dyDescent="0.2">
      <c r="E172"/>
    </row>
    <row r="173" spans="5:5" x14ac:dyDescent="0.2">
      <c r="E173"/>
    </row>
    <row r="174" spans="5:5" x14ac:dyDescent="0.2">
      <c r="E174"/>
    </row>
    <row r="175" spans="5:5" x14ac:dyDescent="0.2">
      <c r="E175"/>
    </row>
    <row r="176" spans="5:5" x14ac:dyDescent="0.2">
      <c r="E176"/>
    </row>
    <row r="177" spans="5:5" x14ac:dyDescent="0.2">
      <c r="E177"/>
    </row>
    <row r="178" spans="5:5" x14ac:dyDescent="0.2">
      <c r="E178"/>
    </row>
    <row r="179" spans="5:5" x14ac:dyDescent="0.2">
      <c r="E179"/>
    </row>
    <row r="180" spans="5:5" x14ac:dyDescent="0.2">
      <c r="E180"/>
    </row>
    <row r="181" spans="5:5" x14ac:dyDescent="0.2">
      <c r="E181"/>
    </row>
    <row r="182" spans="5:5" x14ac:dyDescent="0.2">
      <c r="E182"/>
    </row>
    <row r="183" spans="5:5" x14ac:dyDescent="0.2">
      <c r="E183"/>
    </row>
    <row r="184" spans="5:5" x14ac:dyDescent="0.2">
      <c r="E184"/>
    </row>
    <row r="185" spans="5:5" x14ac:dyDescent="0.2">
      <c r="E185"/>
    </row>
    <row r="186" spans="5:5" x14ac:dyDescent="0.2">
      <c r="E186"/>
    </row>
    <row r="187" spans="5:5" x14ac:dyDescent="0.2">
      <c r="E187"/>
    </row>
    <row r="188" spans="5:5" x14ac:dyDescent="0.2">
      <c r="E188"/>
    </row>
    <row r="189" spans="5:5" x14ac:dyDescent="0.2">
      <c r="E189"/>
    </row>
    <row r="190" spans="5:5" x14ac:dyDescent="0.2">
      <c r="E190"/>
    </row>
    <row r="191" spans="5:5" x14ac:dyDescent="0.2">
      <c r="E191"/>
    </row>
    <row r="192" spans="5:5" x14ac:dyDescent="0.2">
      <c r="E192"/>
    </row>
    <row r="193" spans="5:5" x14ac:dyDescent="0.2">
      <c r="E193"/>
    </row>
    <row r="194" spans="5:5" x14ac:dyDescent="0.2">
      <c r="E194"/>
    </row>
    <row r="195" spans="5:5" x14ac:dyDescent="0.2">
      <c r="E195"/>
    </row>
    <row r="196" spans="5:5" x14ac:dyDescent="0.2">
      <c r="E196"/>
    </row>
    <row r="197" spans="5:5" x14ac:dyDescent="0.2">
      <c r="E197"/>
    </row>
    <row r="198" spans="5:5" x14ac:dyDescent="0.2">
      <c r="E198"/>
    </row>
    <row r="199" spans="5:5" x14ac:dyDescent="0.2">
      <c r="E199"/>
    </row>
    <row r="200" spans="5:5" x14ac:dyDescent="0.2">
      <c r="E200"/>
    </row>
    <row r="201" spans="5:5" x14ac:dyDescent="0.2">
      <c r="E201"/>
    </row>
    <row r="202" spans="5:5" x14ac:dyDescent="0.2">
      <c r="E202"/>
    </row>
    <row r="203" spans="5:5" x14ac:dyDescent="0.2">
      <c r="E203"/>
    </row>
    <row r="204" spans="5:5" x14ac:dyDescent="0.2">
      <c r="E204"/>
    </row>
    <row r="205" spans="5:5" x14ac:dyDescent="0.2">
      <c r="E205"/>
    </row>
    <row r="206" spans="5:5" x14ac:dyDescent="0.2">
      <c r="E206"/>
    </row>
    <row r="207" spans="5:5" x14ac:dyDescent="0.2">
      <c r="E207"/>
    </row>
    <row r="208" spans="5:5" x14ac:dyDescent="0.2">
      <c r="E208"/>
    </row>
    <row r="209" spans="5:5" x14ac:dyDescent="0.2">
      <c r="E209"/>
    </row>
    <row r="210" spans="5:5" x14ac:dyDescent="0.2">
      <c r="E210"/>
    </row>
    <row r="211" spans="5:5" x14ac:dyDescent="0.2">
      <c r="E211"/>
    </row>
    <row r="212" spans="5:5" x14ac:dyDescent="0.2">
      <c r="E212"/>
    </row>
    <row r="213" spans="5:5" x14ac:dyDescent="0.2">
      <c r="E213"/>
    </row>
    <row r="214" spans="5:5" x14ac:dyDescent="0.2">
      <c r="E214"/>
    </row>
    <row r="215" spans="5:5" x14ac:dyDescent="0.2">
      <c r="E215"/>
    </row>
    <row r="216" spans="5:5" x14ac:dyDescent="0.2">
      <c r="E216"/>
    </row>
    <row r="217" spans="5:5" x14ac:dyDescent="0.2">
      <c r="E217"/>
    </row>
    <row r="218" spans="5:5" x14ac:dyDescent="0.2">
      <c r="E218"/>
    </row>
    <row r="219" spans="5:5" x14ac:dyDescent="0.2">
      <c r="E219"/>
    </row>
    <row r="220" spans="5:5" x14ac:dyDescent="0.2">
      <c r="E220"/>
    </row>
    <row r="221" spans="5:5" x14ac:dyDescent="0.2">
      <c r="E221"/>
    </row>
    <row r="222" spans="5:5" x14ac:dyDescent="0.2">
      <c r="E222"/>
    </row>
    <row r="223" spans="5:5" x14ac:dyDescent="0.2">
      <c r="E223"/>
    </row>
    <row r="224" spans="5:5" x14ac:dyDescent="0.2">
      <c r="E224"/>
    </row>
    <row r="225" spans="5:5" x14ac:dyDescent="0.2">
      <c r="E225"/>
    </row>
    <row r="226" spans="5:5" x14ac:dyDescent="0.2">
      <c r="E226"/>
    </row>
    <row r="227" spans="5:5" x14ac:dyDescent="0.2">
      <c r="E227"/>
    </row>
    <row r="228" spans="5:5" x14ac:dyDescent="0.2">
      <c r="E228"/>
    </row>
    <row r="229" spans="5:5" x14ac:dyDescent="0.2">
      <c r="E229"/>
    </row>
    <row r="230" spans="5:5" x14ac:dyDescent="0.2">
      <c r="E230"/>
    </row>
    <row r="231" spans="5:5" x14ac:dyDescent="0.2">
      <c r="E231"/>
    </row>
    <row r="232" spans="5:5" x14ac:dyDescent="0.2">
      <c r="E232"/>
    </row>
    <row r="233" spans="5:5" x14ac:dyDescent="0.2">
      <c r="E233"/>
    </row>
    <row r="234" spans="5:5" x14ac:dyDescent="0.2">
      <c r="E234"/>
    </row>
    <row r="235" spans="5:5" x14ac:dyDescent="0.2">
      <c r="E235"/>
    </row>
    <row r="236" spans="5:5" x14ac:dyDescent="0.2">
      <c r="E236"/>
    </row>
    <row r="237" spans="5:5" x14ac:dyDescent="0.2">
      <c r="E237"/>
    </row>
    <row r="238" spans="5:5" x14ac:dyDescent="0.2">
      <c r="E238"/>
    </row>
    <row r="239" spans="5:5" x14ac:dyDescent="0.2">
      <c r="E239"/>
    </row>
    <row r="240" spans="5:5" x14ac:dyDescent="0.2">
      <c r="E240"/>
    </row>
    <row r="241" spans="5:5" x14ac:dyDescent="0.2">
      <c r="E241"/>
    </row>
    <row r="242" spans="5:5" x14ac:dyDescent="0.2">
      <c r="E242"/>
    </row>
    <row r="243" spans="5:5" x14ac:dyDescent="0.2">
      <c r="E243"/>
    </row>
    <row r="244" spans="5:5" x14ac:dyDescent="0.2">
      <c r="E244"/>
    </row>
    <row r="245" spans="5:5" x14ac:dyDescent="0.2">
      <c r="E245"/>
    </row>
    <row r="246" spans="5:5" x14ac:dyDescent="0.2">
      <c r="E246"/>
    </row>
    <row r="247" spans="5:5" x14ac:dyDescent="0.2">
      <c r="E247"/>
    </row>
    <row r="248" spans="5:5" x14ac:dyDescent="0.2">
      <c r="E248"/>
    </row>
    <row r="249" spans="5:5" x14ac:dyDescent="0.2">
      <c r="E249"/>
    </row>
    <row r="250" spans="5:5" x14ac:dyDescent="0.2">
      <c r="E250"/>
    </row>
    <row r="251" spans="5:5" x14ac:dyDescent="0.2">
      <c r="E251"/>
    </row>
    <row r="252" spans="5:5" x14ac:dyDescent="0.2">
      <c r="E252"/>
    </row>
    <row r="253" spans="5:5" x14ac:dyDescent="0.2">
      <c r="E253"/>
    </row>
    <row r="254" spans="5:5" x14ac:dyDescent="0.2">
      <c r="E254"/>
    </row>
    <row r="255" spans="5:5" x14ac:dyDescent="0.2">
      <c r="E255"/>
    </row>
    <row r="256" spans="5:5" x14ac:dyDescent="0.2">
      <c r="E256"/>
    </row>
    <row r="257" spans="5:5" x14ac:dyDescent="0.2">
      <c r="E257"/>
    </row>
    <row r="258" spans="5:5" x14ac:dyDescent="0.2">
      <c r="E258"/>
    </row>
    <row r="259" spans="5:5" x14ac:dyDescent="0.2">
      <c r="E259"/>
    </row>
    <row r="260" spans="5:5" x14ac:dyDescent="0.2">
      <c r="E260"/>
    </row>
    <row r="261" spans="5:5" x14ac:dyDescent="0.2">
      <c r="E261"/>
    </row>
    <row r="262" spans="5:5" x14ac:dyDescent="0.2">
      <c r="E262"/>
    </row>
    <row r="263" spans="5:5" x14ac:dyDescent="0.2">
      <c r="E263"/>
    </row>
    <row r="264" spans="5:5" x14ac:dyDescent="0.2">
      <c r="E264"/>
    </row>
  </sheetData>
  <autoFilter ref="A3:BT137"/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92"/>
  <sheetViews>
    <sheetView workbookViewId="0">
      <pane xSplit="6" ySplit="7" topLeftCell="G1124" activePane="bottomRight" state="frozen"/>
      <selection pane="topRight" activeCell="I1" sqref="I1"/>
      <selection pane="bottomLeft" activeCell="A5" sqref="A5"/>
      <selection pane="bottomRight" activeCell="D1" sqref="D1:D1048576"/>
    </sheetView>
  </sheetViews>
  <sheetFormatPr defaultRowHeight="12.75" x14ac:dyDescent="0.2"/>
  <cols>
    <col min="1" max="1" width="20" style="7" customWidth="1"/>
    <col min="2" max="2" width="18.7109375" style="7" customWidth="1"/>
    <col min="3" max="3" width="25.28515625" style="7" customWidth="1"/>
    <col min="4" max="4" width="12.28515625" style="7" customWidth="1"/>
    <col min="5" max="5" width="15.5703125" style="7" customWidth="1"/>
    <col min="6" max="6" width="12.85546875" style="12" customWidth="1"/>
    <col min="7" max="7" width="12.85546875" style="49" customWidth="1"/>
    <col min="8" max="8" width="14.28515625" style="2" customWidth="1"/>
    <col min="9" max="9" width="14.28515625" style="7" customWidth="1"/>
    <col min="10" max="13" width="14.28515625" style="46" customWidth="1"/>
    <col min="14" max="22" width="11.140625" style="2" customWidth="1"/>
    <col min="23" max="16384" width="9.140625" style="2"/>
  </cols>
  <sheetData>
    <row r="1" spans="1:13" x14ac:dyDescent="0.2">
      <c r="G1" s="58" t="s">
        <v>358</v>
      </c>
      <c r="I1" s="69" t="s">
        <v>314</v>
      </c>
      <c r="J1" s="43" t="s">
        <v>355</v>
      </c>
      <c r="K1" s="43" t="s">
        <v>355</v>
      </c>
      <c r="L1" s="43"/>
      <c r="M1" s="43"/>
    </row>
    <row r="2" spans="1:13" x14ac:dyDescent="0.2">
      <c r="I2" s="23" t="s">
        <v>114</v>
      </c>
      <c r="J2" s="1"/>
      <c r="K2" s="1"/>
      <c r="L2" s="1"/>
      <c r="M2" s="1"/>
    </row>
    <row r="3" spans="1:13" x14ac:dyDescent="0.2">
      <c r="I3" s="23" t="s">
        <v>0</v>
      </c>
      <c r="J3" s="1"/>
      <c r="K3" s="1"/>
      <c r="L3" s="1"/>
      <c r="M3" s="1"/>
    </row>
    <row r="4" spans="1:13" x14ac:dyDescent="0.2">
      <c r="I4" s="23" t="s">
        <v>197</v>
      </c>
      <c r="J4" s="1"/>
      <c r="K4" s="1"/>
      <c r="L4" s="1"/>
      <c r="M4" s="1"/>
    </row>
    <row r="5" spans="1:13" s="6" customFormat="1" x14ac:dyDescent="0.2">
      <c r="A5" s="13"/>
      <c r="B5" s="13"/>
      <c r="C5" s="13"/>
      <c r="D5" s="13" t="s">
        <v>186</v>
      </c>
      <c r="E5" s="13" t="s">
        <v>186</v>
      </c>
      <c r="F5" s="13" t="s">
        <v>186</v>
      </c>
      <c r="G5" s="68">
        <f>COUNT('2016 SCORES'!M3:AAO3)/2</f>
        <v>29</v>
      </c>
      <c r="I5" s="23" t="s">
        <v>194</v>
      </c>
      <c r="J5" s="48" t="s">
        <v>359</v>
      </c>
      <c r="K5" s="48"/>
      <c r="L5" s="48"/>
      <c r="M5" s="48"/>
    </row>
    <row r="6" spans="1:13" s="18" customFormat="1" ht="25.5" customHeight="1" x14ac:dyDescent="0.2">
      <c r="A6" s="14" t="s">
        <v>118</v>
      </c>
      <c r="B6" s="14" t="s">
        <v>120</v>
      </c>
      <c r="C6" s="14" t="s">
        <v>209</v>
      </c>
      <c r="D6" s="14" t="s">
        <v>121</v>
      </c>
      <c r="E6" s="14" t="s">
        <v>356</v>
      </c>
      <c r="F6" s="15" t="s">
        <v>122</v>
      </c>
      <c r="G6" s="59" t="s">
        <v>32</v>
      </c>
      <c r="H6" s="17" t="s">
        <v>3</v>
      </c>
      <c r="I6" s="70" t="s">
        <v>113</v>
      </c>
      <c r="J6" s="44" t="s">
        <v>354</v>
      </c>
      <c r="K6" s="44" t="s">
        <v>360</v>
      </c>
      <c r="L6" s="44" t="s">
        <v>376</v>
      </c>
      <c r="M6" s="44" t="s">
        <v>385</v>
      </c>
    </row>
    <row r="7" spans="1:13" x14ac:dyDescent="0.2">
      <c r="A7" s="8" t="s">
        <v>149</v>
      </c>
      <c r="B7" s="8" t="s">
        <v>80</v>
      </c>
      <c r="C7" s="8" t="s">
        <v>225</v>
      </c>
      <c r="D7" s="8" t="s">
        <v>1</v>
      </c>
      <c r="E7" s="8" t="s">
        <v>0</v>
      </c>
      <c r="F7" s="9" t="s">
        <v>103</v>
      </c>
      <c r="G7" s="61">
        <v>42659</v>
      </c>
      <c r="H7" s="5">
        <v>186</v>
      </c>
      <c r="I7" s="8" t="s">
        <v>114</v>
      </c>
      <c r="J7" s="45">
        <f t="shared" ref="J7:J70" si="0">SUMIFS($H$6:$H$3208,$C$6:$C$3208,$C7,$I$6:$I$3208,$I7)</f>
        <v>853</v>
      </c>
      <c r="K7" s="45">
        <f t="shared" ref="K7:K70" si="1">IFERROR(J7/$G$5,0)</f>
        <v>29.413793103448278</v>
      </c>
      <c r="L7" s="45">
        <f>COUNTIFS($C$6:$C7,C7,$I$6:$I7,I7)</f>
        <v>1</v>
      </c>
      <c r="M7" s="45" t="s">
        <v>387</v>
      </c>
    </row>
    <row r="8" spans="1:13" x14ac:dyDescent="0.2">
      <c r="A8" s="8" t="s">
        <v>149</v>
      </c>
      <c r="B8" s="8" t="s">
        <v>80</v>
      </c>
      <c r="C8" s="8" t="str">
        <f t="shared" ref="C8:C13" si="2">UPPER(A8)&amp;" "&amp;B8</f>
        <v>ALBERS Josh</v>
      </c>
      <c r="D8" s="8" t="s">
        <v>1</v>
      </c>
      <c r="E8" s="8" t="s">
        <v>0</v>
      </c>
      <c r="F8" s="9" t="s">
        <v>103</v>
      </c>
      <c r="G8" s="20">
        <v>42589</v>
      </c>
      <c r="H8" s="5">
        <v>174</v>
      </c>
      <c r="I8" s="8" t="s">
        <v>114</v>
      </c>
      <c r="J8" s="45">
        <f t="shared" si="0"/>
        <v>853</v>
      </c>
      <c r="K8" s="45">
        <f t="shared" si="1"/>
        <v>29.413793103448278</v>
      </c>
      <c r="L8" s="45">
        <f>COUNTIFS($C$6:$C8,C8,$I$6:$I8,I8)</f>
        <v>2</v>
      </c>
      <c r="M8" s="45" t="s">
        <v>387</v>
      </c>
    </row>
    <row r="9" spans="1:13" x14ac:dyDescent="0.2">
      <c r="A9" s="8" t="s">
        <v>149</v>
      </c>
      <c r="B9" s="8" t="s">
        <v>80</v>
      </c>
      <c r="C9" s="8" t="str">
        <f t="shared" si="2"/>
        <v>ALBERS Josh</v>
      </c>
      <c r="D9" s="8" t="s">
        <v>1</v>
      </c>
      <c r="E9" s="8" t="s">
        <v>0</v>
      </c>
      <c r="F9" s="9" t="s">
        <v>103</v>
      </c>
      <c r="G9" s="20">
        <v>42428</v>
      </c>
      <c r="H9" s="5">
        <v>172</v>
      </c>
      <c r="I9" s="8" t="s">
        <v>114</v>
      </c>
      <c r="J9" s="45">
        <f t="shared" si="0"/>
        <v>853</v>
      </c>
      <c r="K9" s="45">
        <f t="shared" si="1"/>
        <v>29.413793103448278</v>
      </c>
      <c r="L9" s="45">
        <f>COUNTIFS($C$6:$C9,C9,$I$6:$I9,I9)</f>
        <v>3</v>
      </c>
      <c r="M9" s="45" t="s">
        <v>387</v>
      </c>
    </row>
    <row r="10" spans="1:13" x14ac:dyDescent="0.2">
      <c r="A10" s="8" t="s">
        <v>149</v>
      </c>
      <c r="B10" s="8" t="s">
        <v>80</v>
      </c>
      <c r="C10" s="8" t="str">
        <f t="shared" si="2"/>
        <v>ALBERS Josh</v>
      </c>
      <c r="D10" s="8" t="s">
        <v>1</v>
      </c>
      <c r="E10" s="8" t="s">
        <v>0</v>
      </c>
      <c r="F10" s="9" t="s">
        <v>103</v>
      </c>
      <c r="G10" s="20">
        <v>42421</v>
      </c>
      <c r="H10" s="5">
        <v>164</v>
      </c>
      <c r="I10" s="8" t="s">
        <v>114</v>
      </c>
      <c r="J10" s="45">
        <f t="shared" si="0"/>
        <v>853</v>
      </c>
      <c r="K10" s="45">
        <f t="shared" si="1"/>
        <v>29.413793103448278</v>
      </c>
      <c r="L10" s="45">
        <f>COUNTIFS($C$6:$C10,C10,$I$6:$I10,I10)</f>
        <v>4</v>
      </c>
      <c r="M10" s="45" t="s">
        <v>387</v>
      </c>
    </row>
    <row r="11" spans="1:13" x14ac:dyDescent="0.2">
      <c r="A11" s="8" t="s">
        <v>149</v>
      </c>
      <c r="B11" s="8" t="s">
        <v>80</v>
      </c>
      <c r="C11" s="8" t="str">
        <f t="shared" si="2"/>
        <v>ALBERS Josh</v>
      </c>
      <c r="D11" s="8" t="s">
        <v>1</v>
      </c>
      <c r="E11" s="8" t="s">
        <v>0</v>
      </c>
      <c r="F11" s="9" t="s">
        <v>103</v>
      </c>
      <c r="G11" s="20">
        <v>42540</v>
      </c>
      <c r="H11" s="5">
        <v>157</v>
      </c>
      <c r="I11" s="8" t="s">
        <v>114</v>
      </c>
      <c r="J11" s="45">
        <f t="shared" si="0"/>
        <v>853</v>
      </c>
      <c r="K11" s="45">
        <f t="shared" si="1"/>
        <v>29.413793103448278</v>
      </c>
      <c r="L11" s="45">
        <f>COUNTIFS($C$6:$C11,C11,$I$6:$I11,I11)</f>
        <v>5</v>
      </c>
      <c r="M11" s="45" t="s">
        <v>387</v>
      </c>
    </row>
    <row r="12" spans="1:13" x14ac:dyDescent="0.2">
      <c r="A12" s="8" t="s">
        <v>149</v>
      </c>
      <c r="B12" s="8" t="s">
        <v>80</v>
      </c>
      <c r="C12" s="8" t="str">
        <f t="shared" si="2"/>
        <v>ALBERS Josh</v>
      </c>
      <c r="D12" s="8" t="s">
        <v>1</v>
      </c>
      <c r="E12" s="8" t="s">
        <v>0</v>
      </c>
      <c r="F12" s="9" t="s">
        <v>103</v>
      </c>
      <c r="G12" s="20">
        <v>42512</v>
      </c>
      <c r="H12" s="5">
        <v>66</v>
      </c>
      <c r="I12" s="8" t="s">
        <v>0</v>
      </c>
      <c r="J12" s="45">
        <f t="shared" si="0"/>
        <v>66</v>
      </c>
      <c r="K12" s="45">
        <f t="shared" si="1"/>
        <v>2.2758620689655173</v>
      </c>
      <c r="L12" s="45">
        <f>COUNTIFS($C$6:$C12,C12,$I$6:$I12,I12)</f>
        <v>1</v>
      </c>
      <c r="M12" s="45" t="s">
        <v>387</v>
      </c>
    </row>
    <row r="13" spans="1:13" x14ac:dyDescent="0.2">
      <c r="A13" s="8" t="s">
        <v>132</v>
      </c>
      <c r="B13" s="8" t="s">
        <v>53</v>
      </c>
      <c r="C13" s="8" t="str">
        <f t="shared" si="2"/>
        <v>ARGENT Shane</v>
      </c>
      <c r="D13" s="8" t="s">
        <v>1</v>
      </c>
      <c r="E13" s="8" t="s">
        <v>114</v>
      </c>
      <c r="F13" s="9" t="s">
        <v>103</v>
      </c>
      <c r="G13" s="20">
        <v>42428</v>
      </c>
      <c r="H13" s="5">
        <v>182</v>
      </c>
      <c r="I13" s="8" t="s">
        <v>114</v>
      </c>
      <c r="J13" s="45">
        <f t="shared" si="0"/>
        <v>2311</v>
      </c>
      <c r="K13" s="45">
        <f t="shared" si="1"/>
        <v>79.689655172413794</v>
      </c>
      <c r="L13" s="45">
        <f>COUNTIFS($C$6:$C13,C13,$I$6:$I13,I13)</f>
        <v>1</v>
      </c>
      <c r="M13" s="45" t="s">
        <v>386</v>
      </c>
    </row>
    <row r="14" spans="1:13" x14ac:dyDescent="0.2">
      <c r="A14" s="8" t="s">
        <v>132</v>
      </c>
      <c r="B14" s="8" t="s">
        <v>53</v>
      </c>
      <c r="C14" s="8" t="s">
        <v>226</v>
      </c>
      <c r="D14" s="8" t="s">
        <v>1</v>
      </c>
      <c r="E14" s="8" t="s">
        <v>114</v>
      </c>
      <c r="F14" s="9" t="s">
        <v>103</v>
      </c>
      <c r="G14" s="61">
        <v>42659</v>
      </c>
      <c r="H14" s="5">
        <v>182</v>
      </c>
      <c r="I14" s="8" t="s">
        <v>114</v>
      </c>
      <c r="J14" s="45">
        <f t="shared" si="0"/>
        <v>2311</v>
      </c>
      <c r="K14" s="45">
        <f t="shared" si="1"/>
        <v>79.689655172413794</v>
      </c>
      <c r="L14" s="45">
        <f>COUNTIFS($C$6:$C14,C14,$I$6:$I14,I14)</f>
        <v>2</v>
      </c>
      <c r="M14" s="45" t="s">
        <v>386</v>
      </c>
    </row>
    <row r="15" spans="1:13" x14ac:dyDescent="0.2">
      <c r="A15" s="8" t="s">
        <v>132</v>
      </c>
      <c r="B15" s="8" t="s">
        <v>53</v>
      </c>
      <c r="C15" s="8" t="s">
        <v>226</v>
      </c>
      <c r="D15" s="8" t="s">
        <v>1</v>
      </c>
      <c r="E15" s="8" t="s">
        <v>114</v>
      </c>
      <c r="F15" s="9" t="s">
        <v>103</v>
      </c>
      <c r="G15" s="61">
        <v>42666</v>
      </c>
      <c r="H15" s="5">
        <v>178</v>
      </c>
      <c r="I15" s="8" t="s">
        <v>114</v>
      </c>
      <c r="J15" s="45">
        <f t="shared" si="0"/>
        <v>2311</v>
      </c>
      <c r="K15" s="45">
        <f t="shared" si="1"/>
        <v>79.689655172413794</v>
      </c>
      <c r="L15" s="45">
        <f>COUNTIFS($C$6:$C15,C15,$I$6:$I15,I15)</f>
        <v>3</v>
      </c>
      <c r="M15" s="45" t="s">
        <v>386</v>
      </c>
    </row>
    <row r="16" spans="1:13" x14ac:dyDescent="0.2">
      <c r="A16" s="8" t="s">
        <v>132</v>
      </c>
      <c r="B16" s="8" t="s">
        <v>53</v>
      </c>
      <c r="C16" s="8" t="str">
        <f>UPPER(A16)&amp;" "&amp;B16</f>
        <v>ARGENT Shane</v>
      </c>
      <c r="D16" s="8" t="s">
        <v>1</v>
      </c>
      <c r="E16" s="8" t="s">
        <v>114</v>
      </c>
      <c r="F16" s="9" t="s">
        <v>103</v>
      </c>
      <c r="G16" s="20">
        <v>42463</v>
      </c>
      <c r="H16" s="5">
        <v>171</v>
      </c>
      <c r="I16" s="8" t="s">
        <v>114</v>
      </c>
      <c r="J16" s="45">
        <f t="shared" si="0"/>
        <v>2311</v>
      </c>
      <c r="K16" s="45">
        <f t="shared" si="1"/>
        <v>79.689655172413794</v>
      </c>
      <c r="L16" s="45">
        <f>COUNTIFS($C$6:$C16,C16,$I$6:$I16,I16)</f>
        <v>4</v>
      </c>
      <c r="M16" s="45" t="s">
        <v>386</v>
      </c>
    </row>
    <row r="17" spans="1:13" x14ac:dyDescent="0.2">
      <c r="A17" s="8" t="s">
        <v>132</v>
      </c>
      <c r="B17" s="8" t="s">
        <v>53</v>
      </c>
      <c r="C17" s="8" t="s">
        <v>226</v>
      </c>
      <c r="D17" s="8" t="s">
        <v>1</v>
      </c>
      <c r="E17" s="8" t="s">
        <v>114</v>
      </c>
      <c r="F17" s="9" t="s">
        <v>103</v>
      </c>
      <c r="G17" s="61">
        <v>42631</v>
      </c>
      <c r="H17" s="5">
        <v>171</v>
      </c>
      <c r="I17" s="8" t="s">
        <v>114</v>
      </c>
      <c r="J17" s="45">
        <f t="shared" si="0"/>
        <v>2311</v>
      </c>
      <c r="K17" s="45">
        <f t="shared" si="1"/>
        <v>79.689655172413794</v>
      </c>
      <c r="L17" s="45">
        <f>COUNTIFS($C$6:$C17,C17,$I$6:$I17,I17)</f>
        <v>5</v>
      </c>
      <c r="M17" s="45" t="s">
        <v>386</v>
      </c>
    </row>
    <row r="18" spans="1:13" x14ac:dyDescent="0.2">
      <c r="A18" s="8" t="s">
        <v>132</v>
      </c>
      <c r="B18" s="8" t="s">
        <v>53</v>
      </c>
      <c r="C18" s="8" t="str">
        <f>UPPER(A18)&amp;" "&amp;B18</f>
        <v>ARGENT Shane</v>
      </c>
      <c r="D18" s="8" t="s">
        <v>1</v>
      </c>
      <c r="E18" s="8" t="s">
        <v>114</v>
      </c>
      <c r="F18" s="9" t="s">
        <v>103</v>
      </c>
      <c r="G18" s="20">
        <v>42386</v>
      </c>
      <c r="H18" s="3">
        <v>169</v>
      </c>
      <c r="I18" s="8" t="s">
        <v>114</v>
      </c>
      <c r="J18" s="45">
        <f t="shared" si="0"/>
        <v>2311</v>
      </c>
      <c r="K18" s="45">
        <f t="shared" si="1"/>
        <v>79.689655172413794</v>
      </c>
      <c r="L18" s="45">
        <f>COUNTIFS($C$6:$C18,C18,$I$6:$I18,I18)</f>
        <v>6</v>
      </c>
      <c r="M18" s="45" t="s">
        <v>386</v>
      </c>
    </row>
    <row r="19" spans="1:13" x14ac:dyDescent="0.2">
      <c r="A19" s="8" t="s">
        <v>132</v>
      </c>
      <c r="B19" s="8" t="s">
        <v>53</v>
      </c>
      <c r="C19" s="8" t="str">
        <f>UPPER(A19)&amp;" "&amp;B19</f>
        <v>ARGENT Shane</v>
      </c>
      <c r="D19" s="8" t="s">
        <v>1</v>
      </c>
      <c r="E19" s="8" t="s">
        <v>114</v>
      </c>
      <c r="F19" s="9" t="s">
        <v>103</v>
      </c>
      <c r="G19" s="20">
        <v>42540</v>
      </c>
      <c r="H19" s="5">
        <v>169</v>
      </c>
      <c r="I19" s="8" t="s">
        <v>114</v>
      </c>
      <c r="J19" s="45">
        <f t="shared" si="0"/>
        <v>2311</v>
      </c>
      <c r="K19" s="45">
        <f t="shared" si="1"/>
        <v>79.689655172413794</v>
      </c>
      <c r="L19" s="45">
        <f>COUNTIFS($C$6:$C19,C19,$I$6:$I19,I19)</f>
        <v>7</v>
      </c>
      <c r="M19" s="45" t="s">
        <v>386</v>
      </c>
    </row>
    <row r="20" spans="1:13" x14ac:dyDescent="0.2">
      <c r="A20" s="8" t="s">
        <v>132</v>
      </c>
      <c r="B20" s="8" t="s">
        <v>53</v>
      </c>
      <c r="C20" s="8" t="str">
        <f>UPPER(A20)&amp;" "&amp;B20</f>
        <v>ARGENT Shane</v>
      </c>
      <c r="D20" s="8" t="s">
        <v>1</v>
      </c>
      <c r="E20" s="8" t="s">
        <v>114</v>
      </c>
      <c r="F20" s="9" t="s">
        <v>103</v>
      </c>
      <c r="G20" s="20">
        <v>42589</v>
      </c>
      <c r="H20" s="5">
        <v>164</v>
      </c>
      <c r="I20" s="8" t="s">
        <v>114</v>
      </c>
      <c r="J20" s="45">
        <f t="shared" si="0"/>
        <v>2311</v>
      </c>
      <c r="K20" s="45">
        <f t="shared" si="1"/>
        <v>79.689655172413794</v>
      </c>
      <c r="L20" s="45">
        <f>COUNTIFS($C$6:$C20,C20,$I$6:$I20,I20)</f>
        <v>8</v>
      </c>
      <c r="M20" s="45" t="s">
        <v>386</v>
      </c>
    </row>
    <row r="21" spans="1:13" x14ac:dyDescent="0.2">
      <c r="A21" s="8" t="s">
        <v>132</v>
      </c>
      <c r="B21" s="8" t="s">
        <v>53</v>
      </c>
      <c r="C21" s="8" t="str">
        <f>UPPER(A21)&amp;" "&amp;B21</f>
        <v>ARGENT Shane</v>
      </c>
      <c r="D21" s="8" t="s">
        <v>1</v>
      </c>
      <c r="E21" s="8" t="s">
        <v>114</v>
      </c>
      <c r="F21" s="9" t="s">
        <v>103</v>
      </c>
      <c r="G21" s="20">
        <v>42442</v>
      </c>
      <c r="H21" s="5">
        <v>161</v>
      </c>
      <c r="I21" s="8" t="s">
        <v>114</v>
      </c>
      <c r="J21" s="45">
        <f t="shared" si="0"/>
        <v>2311</v>
      </c>
      <c r="K21" s="45">
        <f t="shared" si="1"/>
        <v>79.689655172413794</v>
      </c>
      <c r="L21" s="45">
        <f>COUNTIFS($C$6:$C21,C21,$I$6:$I21,I21)</f>
        <v>9</v>
      </c>
      <c r="M21" s="45" t="s">
        <v>386</v>
      </c>
    </row>
    <row r="22" spans="1:13" x14ac:dyDescent="0.2">
      <c r="A22" s="8" t="s">
        <v>132</v>
      </c>
      <c r="B22" s="8" t="s">
        <v>53</v>
      </c>
      <c r="C22" s="8" t="str">
        <f>UPPER(A22)&amp;" "&amp;B22</f>
        <v>ARGENT Shane</v>
      </c>
      <c r="D22" s="8" t="s">
        <v>1</v>
      </c>
      <c r="E22" s="8" t="s">
        <v>114</v>
      </c>
      <c r="F22" s="9" t="s">
        <v>103</v>
      </c>
      <c r="G22" s="20">
        <v>42421</v>
      </c>
      <c r="H22" s="5">
        <v>158</v>
      </c>
      <c r="I22" s="8" t="s">
        <v>114</v>
      </c>
      <c r="J22" s="45">
        <f t="shared" si="0"/>
        <v>2311</v>
      </c>
      <c r="K22" s="45">
        <f t="shared" si="1"/>
        <v>79.689655172413794</v>
      </c>
      <c r="L22" s="45">
        <f>COUNTIFS($C$6:$C22,C22,$I$6:$I22,I22)</f>
        <v>10</v>
      </c>
      <c r="M22" s="45" t="s">
        <v>386</v>
      </c>
    </row>
    <row r="23" spans="1:13" x14ac:dyDescent="0.2">
      <c r="A23" s="8" t="s">
        <v>132</v>
      </c>
      <c r="B23" s="8" t="s">
        <v>53</v>
      </c>
      <c r="C23" s="8" t="s">
        <v>226</v>
      </c>
      <c r="D23" s="8" t="s">
        <v>1</v>
      </c>
      <c r="E23" s="8" t="s">
        <v>114</v>
      </c>
      <c r="F23" s="9" t="s">
        <v>103</v>
      </c>
      <c r="G23" s="61">
        <v>42624</v>
      </c>
      <c r="H23" s="5">
        <v>158</v>
      </c>
      <c r="I23" s="8" t="s">
        <v>114</v>
      </c>
      <c r="J23" s="45">
        <f t="shared" si="0"/>
        <v>2311</v>
      </c>
      <c r="K23" s="45">
        <f t="shared" si="1"/>
        <v>79.689655172413794</v>
      </c>
      <c r="L23" s="45">
        <f>COUNTIFS($C$6:$C23,C23,$I$6:$I23,I23)</f>
        <v>11</v>
      </c>
      <c r="M23" s="45" t="s">
        <v>386</v>
      </c>
    </row>
    <row r="24" spans="1:13" x14ac:dyDescent="0.2">
      <c r="A24" s="8" t="s">
        <v>132</v>
      </c>
      <c r="B24" s="8" t="s">
        <v>53</v>
      </c>
      <c r="C24" s="8" t="str">
        <f>UPPER(A24)&amp;" "&amp;B24</f>
        <v>ARGENT Shane</v>
      </c>
      <c r="D24" s="8" t="s">
        <v>1</v>
      </c>
      <c r="E24" s="8" t="s">
        <v>114</v>
      </c>
      <c r="F24" s="9" t="s">
        <v>103</v>
      </c>
      <c r="G24" s="20">
        <v>42554</v>
      </c>
      <c r="H24" s="5">
        <v>155</v>
      </c>
      <c r="I24" s="8" t="s">
        <v>114</v>
      </c>
      <c r="J24" s="45">
        <f t="shared" si="0"/>
        <v>2311</v>
      </c>
      <c r="K24" s="45">
        <f t="shared" si="1"/>
        <v>79.689655172413794</v>
      </c>
      <c r="L24" s="45">
        <f>COUNTIFS($C$6:$C24,C24,$I$6:$I24,I24)</f>
        <v>12</v>
      </c>
      <c r="M24" s="45" t="s">
        <v>386</v>
      </c>
    </row>
    <row r="25" spans="1:13" x14ac:dyDescent="0.2">
      <c r="A25" s="8" t="s">
        <v>132</v>
      </c>
      <c r="B25" s="8" t="s">
        <v>53</v>
      </c>
      <c r="C25" s="8" t="str">
        <f>UPPER(A25)&amp;" "&amp;B25</f>
        <v>ARGENT Shane</v>
      </c>
      <c r="D25" s="8" t="s">
        <v>1</v>
      </c>
      <c r="E25" s="8" t="s">
        <v>114</v>
      </c>
      <c r="F25" s="9" t="s">
        <v>103</v>
      </c>
      <c r="G25" s="20">
        <v>42400</v>
      </c>
      <c r="H25" s="5">
        <v>154</v>
      </c>
      <c r="I25" s="8" t="s">
        <v>114</v>
      </c>
      <c r="J25" s="45">
        <f t="shared" si="0"/>
        <v>2311</v>
      </c>
      <c r="K25" s="45">
        <f t="shared" si="1"/>
        <v>79.689655172413794</v>
      </c>
      <c r="L25" s="45">
        <f>COUNTIFS($C$6:$C25,C25,$I$6:$I25,I25)</f>
        <v>13</v>
      </c>
      <c r="M25" s="45" t="s">
        <v>386</v>
      </c>
    </row>
    <row r="26" spans="1:13" x14ac:dyDescent="0.2">
      <c r="A26" s="8" t="s">
        <v>132</v>
      </c>
      <c r="B26" s="8" t="s">
        <v>53</v>
      </c>
      <c r="C26" s="8" t="s">
        <v>226</v>
      </c>
      <c r="D26" s="8" t="s">
        <v>1</v>
      </c>
      <c r="E26" s="8" t="s">
        <v>114</v>
      </c>
      <c r="F26" s="9" t="s">
        <v>103</v>
      </c>
      <c r="G26" s="61">
        <v>42652</v>
      </c>
      <c r="H26" s="5">
        <v>139</v>
      </c>
      <c r="I26" s="8" t="s">
        <v>114</v>
      </c>
      <c r="J26" s="45">
        <f t="shared" si="0"/>
        <v>2311</v>
      </c>
      <c r="K26" s="45">
        <f t="shared" si="1"/>
        <v>79.689655172413794</v>
      </c>
      <c r="L26" s="45">
        <f>COUNTIFS($C$6:$C26,C26,$I$6:$I26,I26)</f>
        <v>14</v>
      </c>
      <c r="M26" s="45" t="s">
        <v>386</v>
      </c>
    </row>
    <row r="27" spans="1:13" x14ac:dyDescent="0.2">
      <c r="A27" s="8" t="s">
        <v>145</v>
      </c>
      <c r="B27" s="8" t="s">
        <v>18</v>
      </c>
      <c r="C27" s="8" t="str">
        <f t="shared" ref="C27:C39" si="3">UPPER(A27)&amp;" "&amp;B27</f>
        <v>BAILEY Callum</v>
      </c>
      <c r="D27" s="8" t="s">
        <v>1</v>
      </c>
      <c r="E27" s="8" t="s">
        <v>114</v>
      </c>
      <c r="F27" s="9" t="s">
        <v>103</v>
      </c>
      <c r="G27" s="20">
        <v>42414</v>
      </c>
      <c r="H27" s="5">
        <v>84</v>
      </c>
      <c r="I27" s="8" t="s">
        <v>114</v>
      </c>
      <c r="J27" s="45">
        <f t="shared" si="0"/>
        <v>84</v>
      </c>
      <c r="K27" s="45">
        <f t="shared" si="1"/>
        <v>2.896551724137931</v>
      </c>
      <c r="L27" s="45">
        <f>COUNTIFS($C$6:$C27,C27,$I$6:$I27,I27)</f>
        <v>1</v>
      </c>
      <c r="M27" s="45" t="s">
        <v>387</v>
      </c>
    </row>
    <row r="28" spans="1:13" x14ac:dyDescent="0.2">
      <c r="A28" s="8" t="s">
        <v>208</v>
      </c>
      <c r="B28" s="8" t="s">
        <v>5</v>
      </c>
      <c r="C28" s="8" t="str">
        <f t="shared" si="3"/>
        <v>BEAR -- FIX-- Polar</v>
      </c>
      <c r="D28" s="10" t="s">
        <v>1</v>
      </c>
      <c r="E28" s="10" t="s">
        <v>194</v>
      </c>
      <c r="F28" s="9" t="s">
        <v>103</v>
      </c>
      <c r="G28" s="20">
        <v>42407</v>
      </c>
      <c r="H28" s="5">
        <v>62</v>
      </c>
      <c r="I28" s="8" t="s">
        <v>114</v>
      </c>
      <c r="J28" s="45">
        <f t="shared" si="0"/>
        <v>62</v>
      </c>
      <c r="K28" s="45">
        <f t="shared" si="1"/>
        <v>2.1379310344827585</v>
      </c>
      <c r="L28" s="45">
        <f>COUNTIFS($C$6:$C28,C28,$I$6:$I28,I28)</f>
        <v>1</v>
      </c>
      <c r="M28" s="45" t="s">
        <v>387</v>
      </c>
    </row>
    <row r="29" spans="1:13" x14ac:dyDescent="0.2">
      <c r="A29" s="8" t="s">
        <v>208</v>
      </c>
      <c r="B29" s="8" t="s">
        <v>5</v>
      </c>
      <c r="C29" s="8" t="str">
        <f t="shared" si="3"/>
        <v>BEAR -- FIX-- Polar</v>
      </c>
      <c r="D29" s="10" t="s">
        <v>1</v>
      </c>
      <c r="E29" s="10" t="s">
        <v>194</v>
      </c>
      <c r="F29" s="9" t="s">
        <v>103</v>
      </c>
      <c r="G29" s="20">
        <v>42526</v>
      </c>
      <c r="H29" s="5">
        <v>123</v>
      </c>
      <c r="I29" s="8" t="s">
        <v>194</v>
      </c>
      <c r="J29" s="45">
        <f t="shared" si="0"/>
        <v>585</v>
      </c>
      <c r="K29" s="45">
        <f t="shared" si="1"/>
        <v>20.172413793103448</v>
      </c>
      <c r="L29" s="45">
        <f>COUNTIFS($C$6:$C29,C29,$I$6:$I29,I29)</f>
        <v>1</v>
      </c>
      <c r="M29" s="45" t="s">
        <v>387</v>
      </c>
    </row>
    <row r="30" spans="1:13" x14ac:dyDescent="0.2">
      <c r="A30" s="8" t="s">
        <v>208</v>
      </c>
      <c r="B30" s="8" t="s">
        <v>5</v>
      </c>
      <c r="C30" s="8" t="str">
        <f t="shared" si="3"/>
        <v>BEAR -- FIX-- Polar</v>
      </c>
      <c r="D30" s="10" t="s">
        <v>1</v>
      </c>
      <c r="E30" s="10" t="s">
        <v>194</v>
      </c>
      <c r="F30" s="9" t="s">
        <v>103</v>
      </c>
      <c r="G30" s="20">
        <v>42512</v>
      </c>
      <c r="H30" s="5">
        <v>112</v>
      </c>
      <c r="I30" s="8" t="s">
        <v>194</v>
      </c>
      <c r="J30" s="45">
        <f t="shared" si="0"/>
        <v>585</v>
      </c>
      <c r="K30" s="45">
        <f t="shared" si="1"/>
        <v>20.172413793103448</v>
      </c>
      <c r="L30" s="45">
        <f>COUNTIFS($C$6:$C30,C30,$I$6:$I30,I30)</f>
        <v>2</v>
      </c>
      <c r="M30" s="45" t="s">
        <v>387</v>
      </c>
    </row>
    <row r="31" spans="1:13" x14ac:dyDescent="0.2">
      <c r="A31" s="8" t="s">
        <v>208</v>
      </c>
      <c r="B31" s="8" t="s">
        <v>5</v>
      </c>
      <c r="C31" s="8" t="str">
        <f t="shared" si="3"/>
        <v>BEAR -- FIX-- Polar</v>
      </c>
      <c r="D31" s="10" t="s">
        <v>1</v>
      </c>
      <c r="E31" s="10" t="s">
        <v>194</v>
      </c>
      <c r="F31" s="9" t="s">
        <v>103</v>
      </c>
      <c r="G31" s="20">
        <v>42505</v>
      </c>
      <c r="H31" s="5">
        <v>102</v>
      </c>
      <c r="I31" s="8" t="s">
        <v>194</v>
      </c>
      <c r="J31" s="45">
        <f t="shared" si="0"/>
        <v>585</v>
      </c>
      <c r="K31" s="45">
        <f t="shared" si="1"/>
        <v>20.172413793103448</v>
      </c>
      <c r="L31" s="45">
        <f>COUNTIFS($C$6:$C31,C31,$I$6:$I31,I31)</f>
        <v>3</v>
      </c>
      <c r="M31" s="45" t="s">
        <v>387</v>
      </c>
    </row>
    <row r="32" spans="1:13" x14ac:dyDescent="0.2">
      <c r="A32" s="8" t="s">
        <v>208</v>
      </c>
      <c r="B32" s="8" t="s">
        <v>5</v>
      </c>
      <c r="C32" s="8" t="str">
        <f t="shared" si="3"/>
        <v>BEAR -- FIX-- Polar</v>
      </c>
      <c r="D32" s="10" t="s">
        <v>1</v>
      </c>
      <c r="E32" s="10" t="s">
        <v>194</v>
      </c>
      <c r="F32" s="9" t="s">
        <v>103</v>
      </c>
      <c r="G32" s="20">
        <v>42428</v>
      </c>
      <c r="H32" s="5">
        <v>73</v>
      </c>
      <c r="I32" s="8" t="s">
        <v>194</v>
      </c>
      <c r="J32" s="45">
        <f t="shared" si="0"/>
        <v>585</v>
      </c>
      <c r="K32" s="45">
        <f t="shared" si="1"/>
        <v>20.172413793103448</v>
      </c>
      <c r="L32" s="45">
        <f>COUNTIFS($C$6:$C32,C32,$I$6:$I32,I32)</f>
        <v>4</v>
      </c>
      <c r="M32" s="45" t="s">
        <v>387</v>
      </c>
    </row>
    <row r="33" spans="1:13" x14ac:dyDescent="0.2">
      <c r="A33" s="8" t="s">
        <v>208</v>
      </c>
      <c r="B33" s="8" t="s">
        <v>5</v>
      </c>
      <c r="C33" s="8" t="str">
        <f t="shared" si="3"/>
        <v>BEAR -- FIX-- Polar</v>
      </c>
      <c r="D33" s="10" t="s">
        <v>1</v>
      </c>
      <c r="E33" s="10" t="s">
        <v>194</v>
      </c>
      <c r="F33" s="9" t="s">
        <v>103</v>
      </c>
      <c r="G33" s="20">
        <v>42519</v>
      </c>
      <c r="H33" s="5">
        <v>69</v>
      </c>
      <c r="I33" s="8" t="s">
        <v>194</v>
      </c>
      <c r="J33" s="45">
        <f t="shared" si="0"/>
        <v>585</v>
      </c>
      <c r="K33" s="45">
        <f t="shared" si="1"/>
        <v>20.172413793103448</v>
      </c>
      <c r="L33" s="45">
        <f>COUNTIFS($C$6:$C33,C33,$I$6:$I33,I33)</f>
        <v>5</v>
      </c>
      <c r="M33" s="45" t="s">
        <v>387</v>
      </c>
    </row>
    <row r="34" spans="1:13" x14ac:dyDescent="0.2">
      <c r="A34" s="8" t="s">
        <v>208</v>
      </c>
      <c r="B34" s="8" t="s">
        <v>5</v>
      </c>
      <c r="C34" s="8" t="str">
        <f t="shared" si="3"/>
        <v>BEAR -- FIX-- Polar</v>
      </c>
      <c r="D34" s="10" t="s">
        <v>1</v>
      </c>
      <c r="E34" s="10" t="s">
        <v>194</v>
      </c>
      <c r="F34" s="9" t="s">
        <v>103</v>
      </c>
      <c r="G34" s="20">
        <v>42540</v>
      </c>
      <c r="H34" s="5">
        <v>68</v>
      </c>
      <c r="I34" s="8" t="s">
        <v>194</v>
      </c>
      <c r="J34" s="45">
        <f t="shared" si="0"/>
        <v>585</v>
      </c>
      <c r="K34" s="45">
        <f t="shared" si="1"/>
        <v>20.172413793103448</v>
      </c>
      <c r="L34" s="45">
        <f>COUNTIFS($C$6:$C34,C34,$I$6:$I34,I34)</f>
        <v>6</v>
      </c>
      <c r="M34" s="45" t="s">
        <v>387</v>
      </c>
    </row>
    <row r="35" spans="1:13" x14ac:dyDescent="0.2">
      <c r="A35" s="8" t="s">
        <v>208</v>
      </c>
      <c r="B35" s="8" t="s">
        <v>5</v>
      </c>
      <c r="C35" s="8" t="str">
        <f t="shared" si="3"/>
        <v>BEAR -- FIX-- Polar</v>
      </c>
      <c r="D35" s="10" t="s">
        <v>1</v>
      </c>
      <c r="E35" s="10" t="s">
        <v>194</v>
      </c>
      <c r="F35" s="9" t="s">
        <v>103</v>
      </c>
      <c r="G35" s="20">
        <v>42477</v>
      </c>
      <c r="H35" s="5">
        <v>38</v>
      </c>
      <c r="I35" s="8" t="s">
        <v>194</v>
      </c>
      <c r="J35" s="45">
        <f t="shared" si="0"/>
        <v>585</v>
      </c>
      <c r="K35" s="45">
        <f t="shared" si="1"/>
        <v>20.172413793103448</v>
      </c>
      <c r="L35" s="45">
        <f>COUNTIFS($C$6:$C35,C35,$I$6:$I35,I35)</f>
        <v>7</v>
      </c>
      <c r="M35" s="45" t="s">
        <v>387</v>
      </c>
    </row>
    <row r="36" spans="1:13" x14ac:dyDescent="0.2">
      <c r="A36" s="8" t="s">
        <v>208</v>
      </c>
      <c r="B36" s="8" t="s">
        <v>6</v>
      </c>
      <c r="C36" s="8" t="str">
        <f t="shared" si="3"/>
        <v>BEAR -- FIX-- Renee</v>
      </c>
      <c r="D36" s="10" t="s">
        <v>1</v>
      </c>
      <c r="E36" s="10" t="s">
        <v>197</v>
      </c>
      <c r="F36" s="9" t="s">
        <v>10</v>
      </c>
      <c r="G36" s="20">
        <v>42512</v>
      </c>
      <c r="H36" s="5">
        <v>92</v>
      </c>
      <c r="I36" s="8" t="s">
        <v>197</v>
      </c>
      <c r="J36" s="45">
        <f t="shared" si="0"/>
        <v>256</v>
      </c>
      <c r="K36" s="45">
        <f t="shared" si="1"/>
        <v>8.8275862068965516</v>
      </c>
      <c r="L36" s="45">
        <f>COUNTIFS($C$6:$C36,C36,$I$6:$I36,I36)</f>
        <v>1</v>
      </c>
      <c r="M36" s="45" t="s">
        <v>387</v>
      </c>
    </row>
    <row r="37" spans="1:13" x14ac:dyDescent="0.2">
      <c r="A37" s="8" t="s">
        <v>208</v>
      </c>
      <c r="B37" s="8" t="s">
        <v>6</v>
      </c>
      <c r="C37" s="8" t="str">
        <f t="shared" si="3"/>
        <v>BEAR -- FIX-- Renee</v>
      </c>
      <c r="D37" s="10" t="s">
        <v>1</v>
      </c>
      <c r="E37" s="10" t="s">
        <v>197</v>
      </c>
      <c r="F37" s="9" t="s">
        <v>10</v>
      </c>
      <c r="G37" s="20">
        <v>42428</v>
      </c>
      <c r="H37" s="5">
        <v>84</v>
      </c>
      <c r="I37" s="8" t="s">
        <v>197</v>
      </c>
      <c r="J37" s="45">
        <f t="shared" si="0"/>
        <v>256</v>
      </c>
      <c r="K37" s="45">
        <f t="shared" si="1"/>
        <v>8.8275862068965516</v>
      </c>
      <c r="L37" s="45">
        <f>COUNTIFS($C$6:$C37,C37,$I$6:$I37,I37)</f>
        <v>2</v>
      </c>
      <c r="M37" s="45" t="s">
        <v>387</v>
      </c>
    </row>
    <row r="38" spans="1:13" x14ac:dyDescent="0.2">
      <c r="A38" s="8" t="s">
        <v>208</v>
      </c>
      <c r="B38" s="8" t="s">
        <v>6</v>
      </c>
      <c r="C38" s="8" t="str">
        <f t="shared" si="3"/>
        <v>BEAR -- FIX-- Renee</v>
      </c>
      <c r="D38" s="10" t="s">
        <v>1</v>
      </c>
      <c r="E38" s="10" t="s">
        <v>197</v>
      </c>
      <c r="F38" s="9" t="s">
        <v>10</v>
      </c>
      <c r="G38" s="20">
        <v>42505</v>
      </c>
      <c r="H38" s="5">
        <v>44</v>
      </c>
      <c r="I38" s="8" t="s">
        <v>197</v>
      </c>
      <c r="J38" s="45">
        <f t="shared" si="0"/>
        <v>256</v>
      </c>
      <c r="K38" s="45">
        <f t="shared" si="1"/>
        <v>8.8275862068965516</v>
      </c>
      <c r="L38" s="45">
        <f>COUNTIFS($C$6:$C38,C38,$I$6:$I38,I38)</f>
        <v>3</v>
      </c>
      <c r="M38" s="45" t="s">
        <v>387</v>
      </c>
    </row>
    <row r="39" spans="1:13" x14ac:dyDescent="0.2">
      <c r="A39" s="8" t="s">
        <v>208</v>
      </c>
      <c r="B39" s="8" t="s">
        <v>6</v>
      </c>
      <c r="C39" s="8" t="str">
        <f t="shared" si="3"/>
        <v>BEAR -- FIX-- Renee</v>
      </c>
      <c r="D39" s="10" t="s">
        <v>1</v>
      </c>
      <c r="E39" s="10" t="s">
        <v>197</v>
      </c>
      <c r="F39" s="9" t="s">
        <v>10</v>
      </c>
      <c r="G39" s="20">
        <v>42477</v>
      </c>
      <c r="H39" s="5">
        <v>36</v>
      </c>
      <c r="I39" s="8" t="s">
        <v>197</v>
      </c>
      <c r="J39" s="45">
        <f t="shared" si="0"/>
        <v>256</v>
      </c>
      <c r="K39" s="45">
        <f t="shared" si="1"/>
        <v>8.8275862068965516</v>
      </c>
      <c r="L39" s="45">
        <f>COUNTIFS($C$6:$C39,C39,$I$6:$I39,I39)</f>
        <v>4</v>
      </c>
      <c r="M39" s="45" t="s">
        <v>387</v>
      </c>
    </row>
    <row r="40" spans="1:13" x14ac:dyDescent="0.2">
      <c r="A40" s="8" t="s">
        <v>370</v>
      </c>
      <c r="B40" s="8" t="s">
        <v>86</v>
      </c>
      <c r="C40" s="8" t="s">
        <v>372</v>
      </c>
      <c r="D40" s="56" t="s">
        <v>1</v>
      </c>
      <c r="E40" s="56" t="s">
        <v>114</v>
      </c>
      <c r="F40" s="9" t="s">
        <v>103</v>
      </c>
      <c r="G40" s="61">
        <v>42624</v>
      </c>
      <c r="H40" s="5">
        <v>89</v>
      </c>
      <c r="I40" s="8" t="s">
        <v>114</v>
      </c>
      <c r="J40" s="45">
        <f t="shared" si="0"/>
        <v>89</v>
      </c>
      <c r="K40" s="45">
        <f t="shared" si="1"/>
        <v>3.0689655172413794</v>
      </c>
      <c r="L40" s="45">
        <f>COUNTIFS($C$6:$C40,C40,$I$6:$I40,I40)</f>
        <v>1</v>
      </c>
      <c r="M40" s="45" t="s">
        <v>387</v>
      </c>
    </row>
    <row r="41" spans="1:13" x14ac:dyDescent="0.2">
      <c r="A41" s="8" t="s">
        <v>207</v>
      </c>
      <c r="B41" s="8" t="s">
        <v>92</v>
      </c>
      <c r="C41" s="8" t="str">
        <f t="shared" ref="C41:C47" si="4">UPPER(A41)&amp;" "&amp;B41</f>
        <v>BLAKE Matt</v>
      </c>
      <c r="D41" s="10" t="s">
        <v>1</v>
      </c>
      <c r="E41" s="8" t="s">
        <v>114</v>
      </c>
      <c r="F41" s="9" t="s">
        <v>103</v>
      </c>
      <c r="G41" s="20">
        <v>42463</v>
      </c>
      <c r="H41" s="5">
        <v>170</v>
      </c>
      <c r="I41" s="8" t="s">
        <v>114</v>
      </c>
      <c r="J41" s="45">
        <f t="shared" si="0"/>
        <v>455</v>
      </c>
      <c r="K41" s="45">
        <f t="shared" si="1"/>
        <v>15.689655172413794</v>
      </c>
      <c r="L41" s="45">
        <f>COUNTIFS($C$6:$C41,C41,$I$6:$I41,I41)</f>
        <v>1</v>
      </c>
      <c r="M41" s="45" t="s">
        <v>387</v>
      </c>
    </row>
    <row r="42" spans="1:13" x14ac:dyDescent="0.2">
      <c r="A42" s="8" t="s">
        <v>207</v>
      </c>
      <c r="B42" s="8" t="s">
        <v>92</v>
      </c>
      <c r="C42" s="8" t="str">
        <f t="shared" si="4"/>
        <v>BLAKE Matt</v>
      </c>
      <c r="D42" s="10" t="s">
        <v>1</v>
      </c>
      <c r="E42" s="8" t="s">
        <v>114</v>
      </c>
      <c r="F42" s="9" t="s">
        <v>103</v>
      </c>
      <c r="G42" s="20">
        <v>42449</v>
      </c>
      <c r="H42" s="5">
        <v>167</v>
      </c>
      <c r="I42" s="8" t="s">
        <v>114</v>
      </c>
      <c r="J42" s="45">
        <f t="shared" si="0"/>
        <v>455</v>
      </c>
      <c r="K42" s="45">
        <f t="shared" si="1"/>
        <v>15.689655172413794</v>
      </c>
      <c r="L42" s="45">
        <f>COUNTIFS($C$6:$C42,C42,$I$6:$I42,I42)</f>
        <v>2</v>
      </c>
      <c r="M42" s="45" t="s">
        <v>387</v>
      </c>
    </row>
    <row r="43" spans="1:13" x14ac:dyDescent="0.2">
      <c r="A43" s="8" t="s">
        <v>207</v>
      </c>
      <c r="B43" s="8" t="s">
        <v>92</v>
      </c>
      <c r="C43" s="8" t="str">
        <f t="shared" si="4"/>
        <v>BLAKE Matt</v>
      </c>
      <c r="D43" s="10" t="s">
        <v>1</v>
      </c>
      <c r="E43" s="8" t="s">
        <v>114</v>
      </c>
      <c r="F43" s="9" t="s">
        <v>103</v>
      </c>
      <c r="G43" s="20">
        <v>42442</v>
      </c>
      <c r="H43" s="5">
        <v>118</v>
      </c>
      <c r="I43" s="8" t="s">
        <v>114</v>
      </c>
      <c r="J43" s="45">
        <f t="shared" si="0"/>
        <v>455</v>
      </c>
      <c r="K43" s="45">
        <f t="shared" si="1"/>
        <v>15.689655172413794</v>
      </c>
      <c r="L43" s="45">
        <f>COUNTIFS($C$6:$C43,C43,$I$6:$I43,I43)</f>
        <v>3</v>
      </c>
      <c r="M43" s="45" t="s">
        <v>387</v>
      </c>
    </row>
    <row r="44" spans="1:13" x14ac:dyDescent="0.2">
      <c r="A44" s="8" t="s">
        <v>148</v>
      </c>
      <c r="B44" s="8" t="s">
        <v>34</v>
      </c>
      <c r="C44" s="8" t="str">
        <f t="shared" si="4"/>
        <v>BOYCE-BACON Emma</v>
      </c>
      <c r="D44" s="8" t="s">
        <v>1</v>
      </c>
      <c r="E44" s="8" t="s">
        <v>114</v>
      </c>
      <c r="F44" s="9" t="s">
        <v>10</v>
      </c>
      <c r="G44" s="20">
        <v>42526</v>
      </c>
      <c r="H44" s="5">
        <v>177</v>
      </c>
      <c r="I44" s="8" t="s">
        <v>114</v>
      </c>
      <c r="J44" s="45">
        <f t="shared" si="0"/>
        <v>177</v>
      </c>
      <c r="K44" s="45">
        <f t="shared" si="1"/>
        <v>6.1034482758620694</v>
      </c>
      <c r="L44" s="45">
        <f>COUNTIFS($C$6:$C44,C44,$I$6:$I44,I44)</f>
        <v>1</v>
      </c>
      <c r="M44" s="45" t="s">
        <v>387</v>
      </c>
    </row>
    <row r="45" spans="1:13" x14ac:dyDescent="0.2">
      <c r="A45" s="8" t="s">
        <v>148</v>
      </c>
      <c r="B45" s="8" t="s">
        <v>34</v>
      </c>
      <c r="C45" s="8" t="str">
        <f t="shared" si="4"/>
        <v>BOYCE-BACON Emma</v>
      </c>
      <c r="D45" s="8" t="s">
        <v>1</v>
      </c>
      <c r="E45" s="8" t="s">
        <v>114</v>
      </c>
      <c r="F45" s="9" t="s">
        <v>10</v>
      </c>
      <c r="G45" s="20">
        <v>42386</v>
      </c>
      <c r="H45" s="3">
        <v>28</v>
      </c>
      <c r="I45" s="8" t="s">
        <v>0</v>
      </c>
      <c r="J45" s="45">
        <f t="shared" si="0"/>
        <v>28</v>
      </c>
      <c r="K45" s="45">
        <f t="shared" si="1"/>
        <v>0.96551724137931039</v>
      </c>
      <c r="L45" s="45">
        <f>COUNTIFS($C$6:$C45,C45,$I$6:$I45,I45)</f>
        <v>1</v>
      </c>
      <c r="M45" s="45" t="s">
        <v>387</v>
      </c>
    </row>
    <row r="46" spans="1:13" x14ac:dyDescent="0.2">
      <c r="A46" s="8" t="s">
        <v>206</v>
      </c>
      <c r="B46" s="8" t="s">
        <v>82</v>
      </c>
      <c r="C46" s="8" t="str">
        <f t="shared" si="4"/>
        <v>BROADWAY Jess</v>
      </c>
      <c r="D46" s="10" t="s">
        <v>4</v>
      </c>
      <c r="E46" s="8" t="s">
        <v>0</v>
      </c>
      <c r="F46" s="9" t="s">
        <v>10</v>
      </c>
      <c r="G46" s="20">
        <v>42477</v>
      </c>
      <c r="H46" s="5">
        <v>46</v>
      </c>
      <c r="I46" s="8" t="s">
        <v>0</v>
      </c>
      <c r="J46" s="45">
        <f t="shared" si="0"/>
        <v>46</v>
      </c>
      <c r="K46" s="45">
        <f t="shared" si="1"/>
        <v>1.5862068965517242</v>
      </c>
      <c r="L46" s="45">
        <f>COUNTIFS($C$6:$C46,C46,$I$6:$I46,I46)</f>
        <v>1</v>
      </c>
      <c r="M46" s="45" t="s">
        <v>387</v>
      </c>
    </row>
    <row r="47" spans="1:13" x14ac:dyDescent="0.2">
      <c r="A47" s="8" t="s">
        <v>126</v>
      </c>
      <c r="B47" s="8" t="s">
        <v>7</v>
      </c>
      <c r="C47" s="8" t="str">
        <f t="shared" si="4"/>
        <v>BURRELL Brett</v>
      </c>
      <c r="D47" s="8" t="s">
        <v>1</v>
      </c>
      <c r="E47" s="8" t="s">
        <v>114</v>
      </c>
      <c r="F47" s="9" t="s">
        <v>103</v>
      </c>
      <c r="G47" s="20">
        <v>42414</v>
      </c>
      <c r="H47" s="5">
        <v>193</v>
      </c>
      <c r="I47" s="8" t="s">
        <v>114</v>
      </c>
      <c r="J47" s="45">
        <f t="shared" si="0"/>
        <v>3259</v>
      </c>
      <c r="K47" s="45">
        <f t="shared" si="1"/>
        <v>112.37931034482759</v>
      </c>
      <c r="L47" s="45">
        <f>COUNTIFS($C$6:$C47,C47,$I$6:$I47,I47)</f>
        <v>1</v>
      </c>
      <c r="M47" s="45" t="s">
        <v>386</v>
      </c>
    </row>
    <row r="48" spans="1:13" x14ac:dyDescent="0.2">
      <c r="A48" s="8" t="s">
        <v>126</v>
      </c>
      <c r="B48" s="8" t="s">
        <v>7</v>
      </c>
      <c r="C48" s="8" t="s">
        <v>228</v>
      </c>
      <c r="D48" s="8" t="s">
        <v>1</v>
      </c>
      <c r="E48" s="8" t="s">
        <v>114</v>
      </c>
      <c r="F48" s="9" t="s">
        <v>103</v>
      </c>
      <c r="G48" s="61">
        <v>42652</v>
      </c>
      <c r="H48" s="5">
        <v>192</v>
      </c>
      <c r="I48" s="8" t="s">
        <v>114</v>
      </c>
      <c r="J48" s="45">
        <f t="shared" si="0"/>
        <v>3259</v>
      </c>
      <c r="K48" s="45">
        <f t="shared" si="1"/>
        <v>112.37931034482759</v>
      </c>
      <c r="L48" s="45">
        <f>COUNTIFS($C$6:$C48,C48,$I$6:$I48,I48)</f>
        <v>2</v>
      </c>
      <c r="M48" s="45" t="s">
        <v>386</v>
      </c>
    </row>
    <row r="49" spans="1:13" x14ac:dyDescent="0.2">
      <c r="A49" s="8" t="s">
        <v>126</v>
      </c>
      <c r="B49" s="8" t="s">
        <v>7</v>
      </c>
      <c r="C49" s="8" t="str">
        <f>UPPER(A49)&amp;" "&amp;B49</f>
        <v>BURRELL Brett</v>
      </c>
      <c r="D49" s="8" t="s">
        <v>1</v>
      </c>
      <c r="E49" s="8" t="s">
        <v>114</v>
      </c>
      <c r="F49" s="9" t="s">
        <v>103</v>
      </c>
      <c r="G49" s="20">
        <v>42589</v>
      </c>
      <c r="H49" s="5">
        <v>188</v>
      </c>
      <c r="I49" s="8" t="s">
        <v>114</v>
      </c>
      <c r="J49" s="45">
        <f t="shared" si="0"/>
        <v>3259</v>
      </c>
      <c r="K49" s="45">
        <f t="shared" si="1"/>
        <v>112.37931034482759</v>
      </c>
      <c r="L49" s="45">
        <f>COUNTIFS($C$6:$C49,C49,$I$6:$I49,I49)</f>
        <v>3</v>
      </c>
      <c r="M49" s="45" t="s">
        <v>386</v>
      </c>
    </row>
    <row r="50" spans="1:13" x14ac:dyDescent="0.2">
      <c r="A50" s="8" t="s">
        <v>126</v>
      </c>
      <c r="B50" s="8" t="s">
        <v>7</v>
      </c>
      <c r="C50" s="8" t="s">
        <v>228</v>
      </c>
      <c r="D50" s="8" t="s">
        <v>1</v>
      </c>
      <c r="E50" s="8" t="s">
        <v>114</v>
      </c>
      <c r="F50" s="9" t="s">
        <v>103</v>
      </c>
      <c r="G50" s="61">
        <v>42673</v>
      </c>
      <c r="H50" s="5">
        <v>187</v>
      </c>
      <c r="I50" s="8" t="s">
        <v>114</v>
      </c>
      <c r="J50" s="45">
        <f t="shared" si="0"/>
        <v>3259</v>
      </c>
      <c r="K50" s="45">
        <f t="shared" si="1"/>
        <v>112.37931034482759</v>
      </c>
      <c r="L50" s="45">
        <f>COUNTIFS($C$6:$C50,C50,$I$6:$I50,I50)</f>
        <v>4</v>
      </c>
      <c r="M50" s="45" t="s">
        <v>386</v>
      </c>
    </row>
    <row r="51" spans="1:13" x14ac:dyDescent="0.2">
      <c r="A51" s="8" t="s">
        <v>126</v>
      </c>
      <c r="B51" s="8" t="s">
        <v>7</v>
      </c>
      <c r="C51" s="8" t="str">
        <f>UPPER(A51)&amp;" "&amp;B51</f>
        <v>BURRELL Brett</v>
      </c>
      <c r="D51" s="8" t="s">
        <v>1</v>
      </c>
      <c r="E51" s="8" t="s">
        <v>114</v>
      </c>
      <c r="F51" s="9" t="s">
        <v>103</v>
      </c>
      <c r="G51" s="20">
        <v>42519</v>
      </c>
      <c r="H51" s="5">
        <v>185</v>
      </c>
      <c r="I51" s="8" t="s">
        <v>114</v>
      </c>
      <c r="J51" s="45">
        <f t="shared" si="0"/>
        <v>3259</v>
      </c>
      <c r="K51" s="45">
        <f t="shared" si="1"/>
        <v>112.37931034482759</v>
      </c>
      <c r="L51" s="45">
        <f>COUNTIFS($C$6:$C51,C51,$I$6:$I51,I51)</f>
        <v>5</v>
      </c>
      <c r="M51" s="45" t="s">
        <v>386</v>
      </c>
    </row>
    <row r="52" spans="1:13" x14ac:dyDescent="0.2">
      <c r="A52" s="8" t="s">
        <v>126</v>
      </c>
      <c r="B52" s="8" t="s">
        <v>7</v>
      </c>
      <c r="C52" s="8" t="str">
        <f>UPPER(A52)&amp;" "&amp;B52</f>
        <v>BURRELL Brett</v>
      </c>
      <c r="D52" s="8" t="s">
        <v>1</v>
      </c>
      <c r="E52" s="8" t="s">
        <v>114</v>
      </c>
      <c r="F52" s="9" t="s">
        <v>103</v>
      </c>
      <c r="G52" s="20">
        <v>42407</v>
      </c>
      <c r="H52" s="5">
        <v>184</v>
      </c>
      <c r="I52" s="8" t="s">
        <v>114</v>
      </c>
      <c r="J52" s="45">
        <f t="shared" si="0"/>
        <v>3259</v>
      </c>
      <c r="K52" s="45">
        <f t="shared" si="1"/>
        <v>112.37931034482759</v>
      </c>
      <c r="L52" s="45">
        <f>COUNTIFS($C$6:$C52,C52,$I$6:$I52,I52)</f>
        <v>6</v>
      </c>
      <c r="M52" s="45" t="s">
        <v>386</v>
      </c>
    </row>
    <row r="53" spans="1:13" x14ac:dyDescent="0.2">
      <c r="A53" s="8" t="s">
        <v>126</v>
      </c>
      <c r="B53" s="8" t="s">
        <v>7</v>
      </c>
      <c r="C53" s="8" t="str">
        <f>UPPER(A53)&amp;" "&amp;B53</f>
        <v>BURRELL Brett</v>
      </c>
      <c r="D53" s="8" t="s">
        <v>1</v>
      </c>
      <c r="E53" s="8" t="s">
        <v>114</v>
      </c>
      <c r="F53" s="9" t="s">
        <v>103</v>
      </c>
      <c r="G53" s="20">
        <v>42386</v>
      </c>
      <c r="H53" s="3">
        <v>183</v>
      </c>
      <c r="I53" s="8" t="s">
        <v>114</v>
      </c>
      <c r="J53" s="45">
        <f t="shared" si="0"/>
        <v>3259</v>
      </c>
      <c r="K53" s="45">
        <f t="shared" si="1"/>
        <v>112.37931034482759</v>
      </c>
      <c r="L53" s="45">
        <f>COUNTIFS($C$6:$C53,C53,$I$6:$I53,I53)</f>
        <v>7</v>
      </c>
      <c r="M53" s="45" t="s">
        <v>386</v>
      </c>
    </row>
    <row r="54" spans="1:13" x14ac:dyDescent="0.2">
      <c r="A54" s="8" t="s">
        <v>126</v>
      </c>
      <c r="B54" s="8" t="s">
        <v>7</v>
      </c>
      <c r="C54" s="8" t="s">
        <v>228</v>
      </c>
      <c r="D54" s="8" t="s">
        <v>1</v>
      </c>
      <c r="E54" s="8" t="s">
        <v>114</v>
      </c>
      <c r="F54" s="9" t="s">
        <v>103</v>
      </c>
      <c r="G54" s="61">
        <v>42617</v>
      </c>
      <c r="H54" s="5">
        <v>183</v>
      </c>
      <c r="I54" s="8" t="s">
        <v>114</v>
      </c>
      <c r="J54" s="45">
        <f t="shared" si="0"/>
        <v>3259</v>
      </c>
      <c r="K54" s="45">
        <f t="shared" si="1"/>
        <v>112.37931034482759</v>
      </c>
      <c r="L54" s="45">
        <f>COUNTIFS($C$6:$C54,C54,$I$6:$I54,I54)</f>
        <v>8</v>
      </c>
      <c r="M54" s="45" t="s">
        <v>386</v>
      </c>
    </row>
    <row r="55" spans="1:13" x14ac:dyDescent="0.2">
      <c r="A55" s="8" t="s">
        <v>126</v>
      </c>
      <c r="B55" s="8" t="s">
        <v>7</v>
      </c>
      <c r="C55" s="8" t="str">
        <f>UPPER(A55)&amp;" "&amp;B55</f>
        <v>BURRELL Brett</v>
      </c>
      <c r="D55" s="8" t="s">
        <v>1</v>
      </c>
      <c r="E55" s="8" t="s">
        <v>114</v>
      </c>
      <c r="F55" s="9" t="s">
        <v>103</v>
      </c>
      <c r="G55" s="20">
        <v>42421</v>
      </c>
      <c r="H55" s="5">
        <v>182</v>
      </c>
      <c r="I55" s="8" t="s">
        <v>114</v>
      </c>
      <c r="J55" s="45">
        <f t="shared" si="0"/>
        <v>3259</v>
      </c>
      <c r="K55" s="45">
        <f t="shared" si="1"/>
        <v>112.37931034482759</v>
      </c>
      <c r="L55" s="45">
        <f>COUNTIFS($C$6:$C55,C55,$I$6:$I55,I55)</f>
        <v>9</v>
      </c>
      <c r="M55" s="45" t="s">
        <v>386</v>
      </c>
    </row>
    <row r="56" spans="1:13" x14ac:dyDescent="0.2">
      <c r="A56" s="8" t="s">
        <v>126</v>
      </c>
      <c r="B56" s="8" t="s">
        <v>7</v>
      </c>
      <c r="C56" s="8" t="s">
        <v>228</v>
      </c>
      <c r="D56" s="8" t="s">
        <v>1</v>
      </c>
      <c r="E56" s="8" t="s">
        <v>114</v>
      </c>
      <c r="F56" s="9" t="s">
        <v>103</v>
      </c>
      <c r="G56" s="61">
        <v>42659</v>
      </c>
      <c r="H56" s="5">
        <v>181</v>
      </c>
      <c r="I56" s="8" t="s">
        <v>114</v>
      </c>
      <c r="J56" s="45">
        <f t="shared" si="0"/>
        <v>3259</v>
      </c>
      <c r="K56" s="45">
        <f t="shared" si="1"/>
        <v>112.37931034482759</v>
      </c>
      <c r="L56" s="45">
        <f>COUNTIFS($C$6:$C56,C56,$I$6:$I56,I56)</f>
        <v>10</v>
      </c>
      <c r="M56" s="45" t="s">
        <v>386</v>
      </c>
    </row>
    <row r="57" spans="1:13" x14ac:dyDescent="0.2">
      <c r="A57" s="8" t="s">
        <v>126</v>
      </c>
      <c r="B57" s="8" t="s">
        <v>7</v>
      </c>
      <c r="C57" s="8" t="str">
        <f>UPPER(A57)&amp;" "&amp;B57</f>
        <v>BURRELL Brett</v>
      </c>
      <c r="D57" s="8" t="s">
        <v>1</v>
      </c>
      <c r="E57" s="8" t="s">
        <v>114</v>
      </c>
      <c r="F57" s="9" t="s">
        <v>103</v>
      </c>
      <c r="G57" s="20">
        <v>42435</v>
      </c>
      <c r="H57" s="5">
        <v>180</v>
      </c>
      <c r="I57" s="8" t="s">
        <v>114</v>
      </c>
      <c r="J57" s="45">
        <f t="shared" si="0"/>
        <v>3259</v>
      </c>
      <c r="K57" s="45">
        <f t="shared" si="1"/>
        <v>112.37931034482759</v>
      </c>
      <c r="L57" s="45">
        <f>COUNTIFS($C$6:$C57,C57,$I$6:$I57,I57)</f>
        <v>11</v>
      </c>
      <c r="M57" s="45" t="s">
        <v>386</v>
      </c>
    </row>
    <row r="58" spans="1:13" x14ac:dyDescent="0.2">
      <c r="A58" s="8" t="s">
        <v>126</v>
      </c>
      <c r="B58" s="8" t="s">
        <v>7</v>
      </c>
      <c r="C58" s="8" t="str">
        <f>UPPER(A58)&amp;" "&amp;B58</f>
        <v>BURRELL Brett</v>
      </c>
      <c r="D58" s="8" t="s">
        <v>1</v>
      </c>
      <c r="E58" s="8" t="s">
        <v>114</v>
      </c>
      <c r="F58" s="9" t="s">
        <v>103</v>
      </c>
      <c r="G58" s="20">
        <v>42428</v>
      </c>
      <c r="H58" s="5">
        <v>179</v>
      </c>
      <c r="I58" s="8" t="s">
        <v>114</v>
      </c>
      <c r="J58" s="45">
        <f t="shared" si="0"/>
        <v>3259</v>
      </c>
      <c r="K58" s="45">
        <f t="shared" si="1"/>
        <v>112.37931034482759</v>
      </c>
      <c r="L58" s="45">
        <f>COUNTIFS($C$6:$C58,C58,$I$6:$I58,I58)</f>
        <v>12</v>
      </c>
      <c r="M58" s="45" t="s">
        <v>386</v>
      </c>
    </row>
    <row r="59" spans="1:13" x14ac:dyDescent="0.2">
      <c r="A59" s="8" t="s">
        <v>126</v>
      </c>
      <c r="B59" s="8" t="s">
        <v>7</v>
      </c>
      <c r="C59" s="8" t="str">
        <f>UPPER(A59)&amp;" "&amp;B59</f>
        <v>BURRELL Brett</v>
      </c>
      <c r="D59" s="8" t="s">
        <v>1</v>
      </c>
      <c r="E59" s="8" t="s">
        <v>114</v>
      </c>
      <c r="F59" s="9" t="s">
        <v>103</v>
      </c>
      <c r="G59" s="20">
        <v>42596</v>
      </c>
      <c r="H59" s="5">
        <v>179</v>
      </c>
      <c r="I59" s="8" t="s">
        <v>114</v>
      </c>
      <c r="J59" s="45">
        <f t="shared" si="0"/>
        <v>3259</v>
      </c>
      <c r="K59" s="45">
        <f t="shared" si="1"/>
        <v>112.37931034482759</v>
      </c>
      <c r="L59" s="45">
        <f>COUNTIFS($C$6:$C59,C59,$I$6:$I59,I59)</f>
        <v>13</v>
      </c>
      <c r="M59" s="45" t="s">
        <v>386</v>
      </c>
    </row>
    <row r="60" spans="1:13" x14ac:dyDescent="0.2">
      <c r="A60" s="8" t="s">
        <v>126</v>
      </c>
      <c r="B60" s="8" t="s">
        <v>7</v>
      </c>
      <c r="C60" s="8" t="s">
        <v>228</v>
      </c>
      <c r="D60" s="8" t="s">
        <v>1</v>
      </c>
      <c r="E60" s="8" t="s">
        <v>114</v>
      </c>
      <c r="F60" s="9" t="s">
        <v>103</v>
      </c>
      <c r="G60" s="61">
        <v>42631</v>
      </c>
      <c r="H60" s="5">
        <v>179</v>
      </c>
      <c r="I60" s="8" t="s">
        <v>114</v>
      </c>
      <c r="J60" s="45">
        <f t="shared" si="0"/>
        <v>3259</v>
      </c>
      <c r="K60" s="45">
        <f t="shared" si="1"/>
        <v>112.37931034482759</v>
      </c>
      <c r="L60" s="45">
        <f>COUNTIFS($C$6:$C60,C60,$I$6:$I60,I60)</f>
        <v>14</v>
      </c>
      <c r="M60" s="45" t="s">
        <v>386</v>
      </c>
    </row>
    <row r="61" spans="1:13" x14ac:dyDescent="0.2">
      <c r="A61" s="8" t="s">
        <v>126</v>
      </c>
      <c r="B61" s="8" t="s">
        <v>7</v>
      </c>
      <c r="C61" s="8" t="s">
        <v>228</v>
      </c>
      <c r="D61" s="8" t="s">
        <v>1</v>
      </c>
      <c r="E61" s="8" t="s">
        <v>114</v>
      </c>
      <c r="F61" s="9" t="s">
        <v>103</v>
      </c>
      <c r="G61" s="61">
        <v>42624</v>
      </c>
      <c r="H61" s="5">
        <v>178</v>
      </c>
      <c r="I61" s="8" t="s">
        <v>114</v>
      </c>
      <c r="J61" s="45">
        <f t="shared" si="0"/>
        <v>3259</v>
      </c>
      <c r="K61" s="45">
        <f t="shared" si="1"/>
        <v>112.37931034482759</v>
      </c>
      <c r="L61" s="45">
        <f>COUNTIFS($C$6:$C61,C61,$I$6:$I61,I61)</f>
        <v>15</v>
      </c>
      <c r="M61" s="45" t="s">
        <v>386</v>
      </c>
    </row>
    <row r="62" spans="1:13" x14ac:dyDescent="0.2">
      <c r="A62" s="8" t="s">
        <v>126</v>
      </c>
      <c r="B62" s="8" t="s">
        <v>7</v>
      </c>
      <c r="C62" s="8" t="s">
        <v>228</v>
      </c>
      <c r="D62" s="8" t="s">
        <v>1</v>
      </c>
      <c r="E62" s="8" t="s">
        <v>114</v>
      </c>
      <c r="F62" s="9" t="s">
        <v>103</v>
      </c>
      <c r="G62" s="61">
        <v>42645</v>
      </c>
      <c r="H62" s="5">
        <v>172</v>
      </c>
      <c r="I62" s="8" t="s">
        <v>114</v>
      </c>
      <c r="J62" s="45">
        <f t="shared" si="0"/>
        <v>3259</v>
      </c>
      <c r="K62" s="45">
        <f t="shared" si="1"/>
        <v>112.37931034482759</v>
      </c>
      <c r="L62" s="45">
        <f>COUNTIFS($C$6:$C62,C62,$I$6:$I62,I62)</f>
        <v>16</v>
      </c>
      <c r="M62" s="45" t="s">
        <v>386</v>
      </c>
    </row>
    <row r="63" spans="1:13" x14ac:dyDescent="0.2">
      <c r="A63" s="8" t="s">
        <v>126</v>
      </c>
      <c r="B63" s="8" t="s">
        <v>7</v>
      </c>
      <c r="C63" s="8" t="str">
        <f>UPPER(A63)&amp;" "&amp;B63</f>
        <v>BURRELL Brett</v>
      </c>
      <c r="D63" s="8" t="s">
        <v>1</v>
      </c>
      <c r="E63" s="8" t="s">
        <v>114</v>
      </c>
      <c r="F63" s="9" t="s">
        <v>103</v>
      </c>
      <c r="G63" s="20">
        <v>42400</v>
      </c>
      <c r="H63" s="5">
        <v>167</v>
      </c>
      <c r="I63" s="8" t="s">
        <v>114</v>
      </c>
      <c r="J63" s="45">
        <f t="shared" si="0"/>
        <v>3259</v>
      </c>
      <c r="K63" s="45">
        <f t="shared" si="1"/>
        <v>112.37931034482759</v>
      </c>
      <c r="L63" s="45">
        <f>COUNTIFS($C$6:$C63,C63,$I$6:$I63,I63)</f>
        <v>17</v>
      </c>
      <c r="M63" s="45" t="s">
        <v>386</v>
      </c>
    </row>
    <row r="64" spans="1:13" x14ac:dyDescent="0.2">
      <c r="A64" s="8" t="s">
        <v>126</v>
      </c>
      <c r="B64" s="8" t="s">
        <v>7</v>
      </c>
      <c r="C64" s="8" t="str">
        <f>UPPER(A64)&amp;" "&amp;B64</f>
        <v>BURRELL Brett</v>
      </c>
      <c r="D64" s="8" t="s">
        <v>1</v>
      </c>
      <c r="E64" s="8" t="s">
        <v>114</v>
      </c>
      <c r="F64" s="9" t="s">
        <v>103</v>
      </c>
      <c r="G64" s="20">
        <v>42442</v>
      </c>
      <c r="H64" s="5">
        <v>167</v>
      </c>
      <c r="I64" s="8" t="s">
        <v>114</v>
      </c>
      <c r="J64" s="45">
        <f t="shared" si="0"/>
        <v>3259</v>
      </c>
      <c r="K64" s="45">
        <f t="shared" si="1"/>
        <v>112.37931034482759</v>
      </c>
      <c r="L64" s="45">
        <f>COUNTIFS($C$6:$C64,C64,$I$6:$I64,I64)</f>
        <v>18</v>
      </c>
      <c r="M64" s="45" t="s">
        <v>386</v>
      </c>
    </row>
    <row r="65" spans="1:13" x14ac:dyDescent="0.2">
      <c r="A65" s="8" t="s">
        <v>126</v>
      </c>
      <c r="B65" s="8" t="s">
        <v>64</v>
      </c>
      <c r="C65" s="8" t="str">
        <f>UPPER(A65)&amp;" "&amp;B65</f>
        <v>BURRELL Emily</v>
      </c>
      <c r="D65" s="8" t="s">
        <v>4</v>
      </c>
      <c r="E65" s="8" t="s">
        <v>114</v>
      </c>
      <c r="F65" s="9" t="s">
        <v>10</v>
      </c>
      <c r="G65" s="20">
        <v>42407</v>
      </c>
      <c r="H65" s="5">
        <v>69</v>
      </c>
      <c r="I65" s="8" t="s">
        <v>114</v>
      </c>
      <c r="J65" s="45">
        <f t="shared" si="0"/>
        <v>194</v>
      </c>
      <c r="K65" s="45">
        <f t="shared" si="1"/>
        <v>6.6896551724137927</v>
      </c>
      <c r="L65" s="45">
        <f>COUNTIFS($C$6:$C65,C65,$I$6:$I65,I65)</f>
        <v>1</v>
      </c>
      <c r="M65" s="45" t="s">
        <v>387</v>
      </c>
    </row>
    <row r="66" spans="1:13" x14ac:dyDescent="0.2">
      <c r="A66" s="8" t="s">
        <v>126</v>
      </c>
      <c r="B66" s="8" t="s">
        <v>64</v>
      </c>
      <c r="C66" s="8" t="s">
        <v>229</v>
      </c>
      <c r="D66" s="8" t="s">
        <v>4</v>
      </c>
      <c r="E66" s="8" t="s">
        <v>114</v>
      </c>
      <c r="F66" s="9" t="s">
        <v>10</v>
      </c>
      <c r="G66" s="61">
        <v>42652</v>
      </c>
      <c r="H66" s="5">
        <v>69</v>
      </c>
      <c r="I66" s="8" t="s">
        <v>114</v>
      </c>
      <c r="J66" s="45">
        <f t="shared" si="0"/>
        <v>194</v>
      </c>
      <c r="K66" s="45">
        <f t="shared" si="1"/>
        <v>6.6896551724137927</v>
      </c>
      <c r="L66" s="45">
        <f>COUNTIFS($C$6:$C66,C66,$I$6:$I66,I66)</f>
        <v>2</v>
      </c>
      <c r="M66" s="45" t="s">
        <v>387</v>
      </c>
    </row>
    <row r="67" spans="1:13" x14ac:dyDescent="0.2">
      <c r="A67" s="8" t="s">
        <v>126</v>
      </c>
      <c r="B67" s="8" t="s">
        <v>64</v>
      </c>
      <c r="C67" s="8" t="s">
        <v>229</v>
      </c>
      <c r="D67" s="8" t="s">
        <v>4</v>
      </c>
      <c r="E67" s="8" t="s">
        <v>114</v>
      </c>
      <c r="F67" s="9" t="s">
        <v>10</v>
      </c>
      <c r="G67" s="61">
        <v>42673</v>
      </c>
      <c r="H67" s="5">
        <v>56</v>
      </c>
      <c r="I67" s="8" t="s">
        <v>114</v>
      </c>
      <c r="J67" s="45">
        <f t="shared" si="0"/>
        <v>194</v>
      </c>
      <c r="K67" s="45">
        <f t="shared" si="1"/>
        <v>6.6896551724137927</v>
      </c>
      <c r="L67" s="45">
        <f>COUNTIFS($C$6:$C67,C67,$I$6:$I67,I67)</f>
        <v>3</v>
      </c>
      <c r="M67" s="45" t="s">
        <v>387</v>
      </c>
    </row>
    <row r="68" spans="1:13" x14ac:dyDescent="0.2">
      <c r="A68" s="8" t="s">
        <v>126</v>
      </c>
      <c r="B68" s="8" t="s">
        <v>19</v>
      </c>
      <c r="C68" s="8" t="s">
        <v>230</v>
      </c>
      <c r="D68" s="8" t="s">
        <v>4</v>
      </c>
      <c r="E68" s="8" t="s">
        <v>0</v>
      </c>
      <c r="F68" s="9" t="s">
        <v>10</v>
      </c>
      <c r="G68" s="61">
        <v>42659</v>
      </c>
      <c r="H68" s="5">
        <v>84</v>
      </c>
      <c r="I68" s="8" t="s">
        <v>0</v>
      </c>
      <c r="J68" s="45">
        <f t="shared" si="0"/>
        <v>556</v>
      </c>
      <c r="K68" s="45">
        <f t="shared" si="1"/>
        <v>19.172413793103448</v>
      </c>
      <c r="L68" s="45">
        <f>COUNTIFS($C$6:$C68,C68,$I$6:$I68,I68)</f>
        <v>1</v>
      </c>
      <c r="M68" s="45" t="s">
        <v>386</v>
      </c>
    </row>
    <row r="69" spans="1:13" x14ac:dyDescent="0.2">
      <c r="A69" s="8" t="s">
        <v>126</v>
      </c>
      <c r="B69" s="8" t="s">
        <v>19</v>
      </c>
      <c r="C69" s="8" t="str">
        <f>UPPER(A69)&amp;" "&amp;B69</f>
        <v>BURRELL Jasmin</v>
      </c>
      <c r="D69" s="8" t="s">
        <v>4</v>
      </c>
      <c r="E69" s="8" t="s">
        <v>0</v>
      </c>
      <c r="F69" s="9" t="s">
        <v>10</v>
      </c>
      <c r="G69" s="20">
        <v>42421</v>
      </c>
      <c r="H69" s="5">
        <v>74</v>
      </c>
      <c r="I69" s="8" t="s">
        <v>0</v>
      </c>
      <c r="J69" s="45">
        <f t="shared" si="0"/>
        <v>556</v>
      </c>
      <c r="K69" s="45">
        <f t="shared" si="1"/>
        <v>19.172413793103448</v>
      </c>
      <c r="L69" s="45">
        <f>COUNTIFS($C$6:$C69,C69,$I$6:$I69,I69)</f>
        <v>2</v>
      </c>
      <c r="M69" s="45" t="s">
        <v>386</v>
      </c>
    </row>
    <row r="70" spans="1:13" x14ac:dyDescent="0.2">
      <c r="A70" s="8" t="s">
        <v>126</v>
      </c>
      <c r="B70" s="8" t="s">
        <v>19</v>
      </c>
      <c r="C70" s="8" t="s">
        <v>230</v>
      </c>
      <c r="D70" s="8" t="s">
        <v>4</v>
      </c>
      <c r="E70" s="8" t="s">
        <v>0</v>
      </c>
      <c r="F70" s="9" t="s">
        <v>10</v>
      </c>
      <c r="G70" s="61">
        <v>42673</v>
      </c>
      <c r="H70" s="5">
        <v>70</v>
      </c>
      <c r="I70" s="8" t="s">
        <v>0</v>
      </c>
      <c r="J70" s="45">
        <f t="shared" si="0"/>
        <v>556</v>
      </c>
      <c r="K70" s="45">
        <f t="shared" si="1"/>
        <v>19.172413793103448</v>
      </c>
      <c r="L70" s="45">
        <f>COUNTIFS($C$6:$C70,C70,$I$6:$I70,I70)</f>
        <v>3</v>
      </c>
      <c r="M70" s="45" t="s">
        <v>386</v>
      </c>
    </row>
    <row r="71" spans="1:13" x14ac:dyDescent="0.2">
      <c r="A71" s="8" t="s">
        <v>126</v>
      </c>
      <c r="B71" s="8" t="s">
        <v>19</v>
      </c>
      <c r="C71" s="8" t="str">
        <f>UPPER(A71)&amp;" "&amp;B71</f>
        <v>BURRELL Jasmin</v>
      </c>
      <c r="D71" s="8" t="s">
        <v>4</v>
      </c>
      <c r="E71" s="8" t="s">
        <v>0</v>
      </c>
      <c r="F71" s="9" t="s">
        <v>10</v>
      </c>
      <c r="G71" s="20">
        <v>42407</v>
      </c>
      <c r="H71" s="5">
        <v>67</v>
      </c>
      <c r="I71" s="8" t="s">
        <v>0</v>
      </c>
      <c r="J71" s="45">
        <f t="shared" ref="J71:J134" si="5">SUMIFS($H$6:$H$3208,$C$6:$C$3208,$C71,$I$6:$I$3208,$I71)</f>
        <v>556</v>
      </c>
      <c r="K71" s="45">
        <f t="shared" ref="K71:K134" si="6">IFERROR(J71/$G$5,0)</f>
        <v>19.172413793103448</v>
      </c>
      <c r="L71" s="45">
        <f>COUNTIFS($C$6:$C71,C71,$I$6:$I71,I71)</f>
        <v>4</v>
      </c>
      <c r="M71" s="45" t="s">
        <v>386</v>
      </c>
    </row>
    <row r="72" spans="1:13" x14ac:dyDescent="0.2">
      <c r="A72" s="8" t="s">
        <v>126</v>
      </c>
      <c r="B72" s="8" t="s">
        <v>19</v>
      </c>
      <c r="C72" s="8" t="str">
        <f>UPPER(A72)&amp;" "&amp;B72</f>
        <v>BURRELL Jasmin</v>
      </c>
      <c r="D72" s="8" t="s">
        <v>4</v>
      </c>
      <c r="E72" s="8" t="s">
        <v>0</v>
      </c>
      <c r="F72" s="9" t="s">
        <v>10</v>
      </c>
      <c r="G72" s="20">
        <v>42589</v>
      </c>
      <c r="H72" s="5">
        <v>61</v>
      </c>
      <c r="I72" s="8" t="s">
        <v>0</v>
      </c>
      <c r="J72" s="45">
        <f t="shared" si="5"/>
        <v>556</v>
      </c>
      <c r="K72" s="45">
        <f t="shared" si="6"/>
        <v>19.172413793103448</v>
      </c>
      <c r="L72" s="45">
        <f>COUNTIFS($C$6:$C72,C72,$I$6:$I72,I72)</f>
        <v>5</v>
      </c>
      <c r="M72" s="45" t="s">
        <v>386</v>
      </c>
    </row>
    <row r="73" spans="1:13" x14ac:dyDescent="0.2">
      <c r="A73" s="8" t="s">
        <v>126</v>
      </c>
      <c r="B73" s="8" t="s">
        <v>19</v>
      </c>
      <c r="C73" s="8" t="str">
        <f>UPPER(A73)&amp;" "&amp;B73</f>
        <v>BURRELL Jasmin</v>
      </c>
      <c r="D73" s="8" t="s">
        <v>4</v>
      </c>
      <c r="E73" s="8" t="s">
        <v>0</v>
      </c>
      <c r="F73" s="9" t="s">
        <v>10</v>
      </c>
      <c r="G73" s="20">
        <v>42400</v>
      </c>
      <c r="H73" s="5">
        <v>57</v>
      </c>
      <c r="I73" s="8" t="s">
        <v>0</v>
      </c>
      <c r="J73" s="45">
        <f t="shared" si="5"/>
        <v>556</v>
      </c>
      <c r="K73" s="45">
        <f t="shared" si="6"/>
        <v>19.172413793103448</v>
      </c>
      <c r="L73" s="45">
        <f>COUNTIFS($C$6:$C73,C73,$I$6:$I73,I73)</f>
        <v>6</v>
      </c>
      <c r="M73" s="45" t="s">
        <v>386</v>
      </c>
    </row>
    <row r="74" spans="1:13" x14ac:dyDescent="0.2">
      <c r="A74" s="8" t="s">
        <v>126</v>
      </c>
      <c r="B74" s="8" t="s">
        <v>19</v>
      </c>
      <c r="C74" s="8" t="str">
        <f>UPPER(A74)&amp;" "&amp;B74</f>
        <v>BURRELL Jasmin</v>
      </c>
      <c r="D74" s="8" t="s">
        <v>4</v>
      </c>
      <c r="E74" s="8" t="s">
        <v>0</v>
      </c>
      <c r="F74" s="9" t="s">
        <v>10</v>
      </c>
      <c r="G74" s="20">
        <v>42519</v>
      </c>
      <c r="H74" s="5">
        <v>51</v>
      </c>
      <c r="I74" s="8" t="s">
        <v>0</v>
      </c>
      <c r="J74" s="45">
        <f t="shared" si="5"/>
        <v>556</v>
      </c>
      <c r="K74" s="45">
        <f t="shared" si="6"/>
        <v>19.172413793103448</v>
      </c>
      <c r="L74" s="45">
        <f>COUNTIFS($C$6:$C74,C74,$I$6:$I74,I74)</f>
        <v>7</v>
      </c>
      <c r="M74" s="45" t="s">
        <v>386</v>
      </c>
    </row>
    <row r="75" spans="1:13" x14ac:dyDescent="0.2">
      <c r="A75" s="8" t="s">
        <v>126</v>
      </c>
      <c r="B75" s="8" t="s">
        <v>19</v>
      </c>
      <c r="C75" s="8" t="s">
        <v>230</v>
      </c>
      <c r="D75" s="8" t="s">
        <v>4</v>
      </c>
      <c r="E75" s="8" t="s">
        <v>0</v>
      </c>
      <c r="F75" s="9" t="s">
        <v>10</v>
      </c>
      <c r="G75" s="61">
        <v>42624</v>
      </c>
      <c r="H75" s="5">
        <v>49</v>
      </c>
      <c r="I75" s="8" t="s">
        <v>0</v>
      </c>
      <c r="J75" s="45">
        <f t="shared" si="5"/>
        <v>556</v>
      </c>
      <c r="K75" s="45">
        <f t="shared" si="6"/>
        <v>19.172413793103448</v>
      </c>
      <c r="L75" s="45">
        <f>COUNTIFS($C$6:$C75,C75,$I$6:$I75,I75)</f>
        <v>8</v>
      </c>
      <c r="M75" s="45" t="s">
        <v>386</v>
      </c>
    </row>
    <row r="76" spans="1:13" x14ac:dyDescent="0.2">
      <c r="A76" s="8" t="s">
        <v>126</v>
      </c>
      <c r="B76" s="8" t="s">
        <v>19</v>
      </c>
      <c r="C76" s="8" t="str">
        <f>UPPER(A76)&amp;" "&amp;B76</f>
        <v>BURRELL Jasmin</v>
      </c>
      <c r="D76" s="8" t="s">
        <v>4</v>
      </c>
      <c r="E76" s="8" t="s">
        <v>0</v>
      </c>
      <c r="F76" s="9" t="s">
        <v>10</v>
      </c>
      <c r="G76" s="20">
        <v>42435</v>
      </c>
      <c r="H76" s="5">
        <v>43</v>
      </c>
      <c r="I76" s="8" t="s">
        <v>0</v>
      </c>
      <c r="J76" s="45">
        <f t="shared" si="5"/>
        <v>556</v>
      </c>
      <c r="K76" s="45">
        <f t="shared" si="6"/>
        <v>19.172413793103448</v>
      </c>
      <c r="L76" s="45">
        <f>COUNTIFS($C$6:$C76,C76,$I$6:$I76,I76)</f>
        <v>9</v>
      </c>
      <c r="M76" s="45" t="s">
        <v>386</v>
      </c>
    </row>
    <row r="77" spans="1:13" x14ac:dyDescent="0.2">
      <c r="A77" s="8" t="s">
        <v>139</v>
      </c>
      <c r="B77" s="8" t="s">
        <v>47</v>
      </c>
      <c r="C77" s="8" t="str">
        <f>UPPER(A77)&amp;" "&amp;B77</f>
        <v>CONNOR Cameron</v>
      </c>
      <c r="D77" s="11" t="s">
        <v>4</v>
      </c>
      <c r="E77" s="8" t="s">
        <v>114</v>
      </c>
      <c r="F77" s="9" t="s">
        <v>103</v>
      </c>
      <c r="G77" s="20">
        <v>42421</v>
      </c>
      <c r="H77" s="5">
        <v>161</v>
      </c>
      <c r="I77" s="8" t="s">
        <v>114</v>
      </c>
      <c r="J77" s="45">
        <f t="shared" si="5"/>
        <v>667</v>
      </c>
      <c r="K77" s="45">
        <f t="shared" si="6"/>
        <v>23</v>
      </c>
      <c r="L77" s="45">
        <f>COUNTIFS($C$6:$C77,C77,$I$6:$I77,I77)</f>
        <v>1</v>
      </c>
      <c r="M77" s="45" t="s">
        <v>387</v>
      </c>
    </row>
    <row r="78" spans="1:13" x14ac:dyDescent="0.2">
      <c r="A78" s="8" t="s">
        <v>139</v>
      </c>
      <c r="B78" s="8" t="s">
        <v>47</v>
      </c>
      <c r="C78" s="8" t="s">
        <v>231</v>
      </c>
      <c r="D78" s="55" t="s">
        <v>4</v>
      </c>
      <c r="E78" s="8" t="s">
        <v>114</v>
      </c>
      <c r="F78" s="9" t="s">
        <v>103</v>
      </c>
      <c r="G78" s="61">
        <v>42617</v>
      </c>
      <c r="H78" s="5">
        <v>137</v>
      </c>
      <c r="I78" s="8" t="s">
        <v>114</v>
      </c>
      <c r="J78" s="45">
        <f t="shared" si="5"/>
        <v>667</v>
      </c>
      <c r="K78" s="45">
        <f t="shared" si="6"/>
        <v>23</v>
      </c>
      <c r="L78" s="45">
        <f>COUNTIFS($C$6:$C78,C78,$I$6:$I78,I78)</f>
        <v>2</v>
      </c>
      <c r="M78" s="45" t="s">
        <v>387</v>
      </c>
    </row>
    <row r="79" spans="1:13" x14ac:dyDescent="0.2">
      <c r="A79" s="8" t="s">
        <v>139</v>
      </c>
      <c r="B79" s="8" t="s">
        <v>47</v>
      </c>
      <c r="C79" s="8" t="str">
        <f>UPPER(A79)&amp;" "&amp;B79</f>
        <v>CONNOR Cameron</v>
      </c>
      <c r="D79" s="11" t="s">
        <v>4</v>
      </c>
      <c r="E79" s="8" t="s">
        <v>114</v>
      </c>
      <c r="F79" s="9" t="s">
        <v>103</v>
      </c>
      <c r="G79" s="20">
        <v>42463</v>
      </c>
      <c r="H79" s="5">
        <v>135</v>
      </c>
      <c r="I79" s="8" t="s">
        <v>114</v>
      </c>
      <c r="J79" s="45">
        <f t="shared" si="5"/>
        <v>667</v>
      </c>
      <c r="K79" s="45">
        <f t="shared" si="6"/>
        <v>23</v>
      </c>
      <c r="L79" s="45">
        <f>COUNTIFS($C$6:$C79,C79,$I$6:$I79,I79)</f>
        <v>3</v>
      </c>
      <c r="M79" s="45" t="s">
        <v>387</v>
      </c>
    </row>
    <row r="80" spans="1:13" x14ac:dyDescent="0.2">
      <c r="A80" s="8" t="s">
        <v>139</v>
      </c>
      <c r="B80" s="8" t="s">
        <v>47</v>
      </c>
      <c r="C80" s="8" t="str">
        <f>UPPER(A80)&amp;" "&amp;B80</f>
        <v>CONNOR Cameron</v>
      </c>
      <c r="D80" s="11" t="s">
        <v>4</v>
      </c>
      <c r="E80" s="8" t="s">
        <v>114</v>
      </c>
      <c r="F80" s="9" t="s">
        <v>103</v>
      </c>
      <c r="G80" s="20">
        <v>42477</v>
      </c>
      <c r="H80" s="5">
        <v>135</v>
      </c>
      <c r="I80" s="8" t="s">
        <v>114</v>
      </c>
      <c r="J80" s="45">
        <f t="shared" si="5"/>
        <v>667</v>
      </c>
      <c r="K80" s="45">
        <f t="shared" si="6"/>
        <v>23</v>
      </c>
      <c r="L80" s="45">
        <f>COUNTIFS($C$6:$C80,C80,$I$6:$I80,I80)</f>
        <v>4</v>
      </c>
      <c r="M80" s="45" t="s">
        <v>387</v>
      </c>
    </row>
    <row r="81" spans="1:13" x14ac:dyDescent="0.2">
      <c r="A81" s="8" t="s">
        <v>139</v>
      </c>
      <c r="B81" s="8" t="s">
        <v>47</v>
      </c>
      <c r="C81" s="8" t="s">
        <v>231</v>
      </c>
      <c r="D81" s="8" t="s">
        <v>4</v>
      </c>
      <c r="E81" s="8" t="s">
        <v>114</v>
      </c>
      <c r="F81" s="9" t="s">
        <v>103</v>
      </c>
      <c r="G81" s="61">
        <v>42645</v>
      </c>
      <c r="H81" s="5">
        <v>99</v>
      </c>
      <c r="I81" s="8" t="s">
        <v>114</v>
      </c>
      <c r="J81" s="45">
        <f t="shared" si="5"/>
        <v>667</v>
      </c>
      <c r="K81" s="45">
        <f t="shared" si="6"/>
        <v>23</v>
      </c>
      <c r="L81" s="45">
        <f>COUNTIFS($C$6:$C81,C81,$I$6:$I81,I81)</f>
        <v>5</v>
      </c>
      <c r="M81" s="45" t="s">
        <v>387</v>
      </c>
    </row>
    <row r="82" spans="1:13" x14ac:dyDescent="0.2">
      <c r="A82" s="8" t="s">
        <v>139</v>
      </c>
      <c r="B82" s="8" t="s">
        <v>49</v>
      </c>
      <c r="C82" s="8" t="s">
        <v>232</v>
      </c>
      <c r="D82" s="8" t="s">
        <v>187</v>
      </c>
      <c r="E82" s="8" t="s">
        <v>114</v>
      </c>
      <c r="F82" s="9" t="s">
        <v>103</v>
      </c>
      <c r="G82" s="61">
        <v>42617</v>
      </c>
      <c r="H82" s="5">
        <v>28</v>
      </c>
      <c r="I82" s="8" t="s">
        <v>114</v>
      </c>
      <c r="J82" s="45">
        <f t="shared" si="5"/>
        <v>28</v>
      </c>
      <c r="K82" s="45">
        <f t="shared" si="6"/>
        <v>0.96551724137931039</v>
      </c>
      <c r="L82" s="45">
        <f>COUNTIFS($C$6:$C82,C82,$I$6:$I82,I82)</f>
        <v>1</v>
      </c>
      <c r="M82" s="45" t="s">
        <v>387</v>
      </c>
    </row>
    <row r="83" spans="1:13" x14ac:dyDescent="0.2">
      <c r="A83" s="8" t="s">
        <v>139</v>
      </c>
      <c r="B83" s="8" t="s">
        <v>46</v>
      </c>
      <c r="C83" s="8" t="s">
        <v>233</v>
      </c>
      <c r="D83" s="8" t="s">
        <v>2</v>
      </c>
      <c r="E83" s="8" t="s">
        <v>114</v>
      </c>
      <c r="F83" s="9" t="s">
        <v>103</v>
      </c>
      <c r="G83" s="61">
        <v>42617</v>
      </c>
      <c r="H83" s="5">
        <v>190</v>
      </c>
      <c r="I83" s="8" t="s">
        <v>114</v>
      </c>
      <c r="J83" s="45">
        <f t="shared" si="5"/>
        <v>1621</v>
      </c>
      <c r="K83" s="45">
        <f t="shared" si="6"/>
        <v>55.896551724137929</v>
      </c>
      <c r="L83" s="45">
        <f>COUNTIFS($C$6:$C83,C83,$I$6:$I83,I83)</f>
        <v>1</v>
      </c>
      <c r="M83" s="45" t="s">
        <v>386</v>
      </c>
    </row>
    <row r="84" spans="1:13" x14ac:dyDescent="0.2">
      <c r="A84" s="8" t="s">
        <v>139</v>
      </c>
      <c r="B84" s="8" t="s">
        <v>46</v>
      </c>
      <c r="C84" s="8" t="str">
        <f>UPPER(A84)&amp;" "&amp;B84</f>
        <v>CONNOR Dylan</v>
      </c>
      <c r="D84" s="8" t="s">
        <v>2</v>
      </c>
      <c r="E84" s="8" t="s">
        <v>114</v>
      </c>
      <c r="F84" s="9" t="s">
        <v>103</v>
      </c>
      <c r="G84" s="20">
        <v>42561</v>
      </c>
      <c r="H84" s="5">
        <v>183</v>
      </c>
      <c r="I84" s="8" t="s">
        <v>114</v>
      </c>
      <c r="J84" s="45">
        <f t="shared" si="5"/>
        <v>1621</v>
      </c>
      <c r="K84" s="45">
        <f t="shared" si="6"/>
        <v>55.896551724137929</v>
      </c>
      <c r="L84" s="45">
        <f>COUNTIFS($C$6:$C84,C84,$I$6:$I84,I84)</f>
        <v>2</v>
      </c>
      <c r="M84" s="45" t="s">
        <v>386</v>
      </c>
    </row>
    <row r="85" spans="1:13" x14ac:dyDescent="0.2">
      <c r="A85" s="8" t="s">
        <v>139</v>
      </c>
      <c r="B85" s="8" t="s">
        <v>46</v>
      </c>
      <c r="C85" s="8" t="s">
        <v>233</v>
      </c>
      <c r="D85" s="8" t="s">
        <v>2</v>
      </c>
      <c r="E85" s="8" t="s">
        <v>114</v>
      </c>
      <c r="F85" s="9" t="s">
        <v>103</v>
      </c>
      <c r="G85" s="61">
        <v>42631</v>
      </c>
      <c r="H85" s="5">
        <v>183</v>
      </c>
      <c r="I85" s="8" t="s">
        <v>114</v>
      </c>
      <c r="J85" s="45">
        <f t="shared" si="5"/>
        <v>1621</v>
      </c>
      <c r="K85" s="45">
        <f t="shared" si="6"/>
        <v>55.896551724137929</v>
      </c>
      <c r="L85" s="45">
        <f>COUNTIFS($C$6:$C85,C85,$I$6:$I85,I85)</f>
        <v>3</v>
      </c>
      <c r="M85" s="45" t="s">
        <v>386</v>
      </c>
    </row>
    <row r="86" spans="1:13" x14ac:dyDescent="0.2">
      <c r="A86" s="8" t="s">
        <v>139</v>
      </c>
      <c r="B86" s="8" t="s">
        <v>46</v>
      </c>
      <c r="C86" s="8" t="s">
        <v>233</v>
      </c>
      <c r="D86" s="8" t="s">
        <v>2</v>
      </c>
      <c r="E86" s="8" t="s">
        <v>114</v>
      </c>
      <c r="F86" s="9" t="s">
        <v>103</v>
      </c>
      <c r="G86" s="61">
        <v>42645</v>
      </c>
      <c r="H86" s="5">
        <v>170</v>
      </c>
      <c r="I86" s="8" t="s">
        <v>114</v>
      </c>
      <c r="J86" s="45">
        <f t="shared" si="5"/>
        <v>1621</v>
      </c>
      <c r="K86" s="45">
        <f t="shared" si="6"/>
        <v>55.896551724137929</v>
      </c>
      <c r="L86" s="45">
        <f>COUNTIFS($C$6:$C86,C86,$I$6:$I86,I86)</f>
        <v>4</v>
      </c>
      <c r="M86" s="45" t="s">
        <v>386</v>
      </c>
    </row>
    <row r="87" spans="1:13" x14ac:dyDescent="0.2">
      <c r="A87" s="8" t="s">
        <v>139</v>
      </c>
      <c r="B87" s="8" t="s">
        <v>46</v>
      </c>
      <c r="C87" s="8" t="str">
        <f>UPPER(A87)&amp;" "&amp;B87</f>
        <v>CONNOR Dylan</v>
      </c>
      <c r="D87" s="8" t="s">
        <v>2</v>
      </c>
      <c r="E87" s="8" t="s">
        <v>114</v>
      </c>
      <c r="F87" s="9" t="s">
        <v>103</v>
      </c>
      <c r="G87" s="20">
        <v>42421</v>
      </c>
      <c r="H87" s="5">
        <v>165</v>
      </c>
      <c r="I87" s="8" t="s">
        <v>114</v>
      </c>
      <c r="J87" s="45">
        <f t="shared" si="5"/>
        <v>1621</v>
      </c>
      <c r="K87" s="45">
        <f t="shared" si="6"/>
        <v>55.896551724137929</v>
      </c>
      <c r="L87" s="45">
        <f>COUNTIFS($C$6:$C87,C87,$I$6:$I87,I87)</f>
        <v>5</v>
      </c>
      <c r="M87" s="45" t="s">
        <v>386</v>
      </c>
    </row>
    <row r="88" spans="1:13" x14ac:dyDescent="0.2">
      <c r="A88" s="8" t="s">
        <v>139</v>
      </c>
      <c r="B88" s="8" t="s">
        <v>46</v>
      </c>
      <c r="C88" s="8" t="str">
        <f>UPPER(A88)&amp;" "&amp;B88</f>
        <v>CONNOR Dylan</v>
      </c>
      <c r="D88" s="8" t="s">
        <v>2</v>
      </c>
      <c r="E88" s="8" t="s">
        <v>114</v>
      </c>
      <c r="F88" s="9" t="s">
        <v>103</v>
      </c>
      <c r="G88" s="20">
        <v>42519</v>
      </c>
      <c r="H88" s="5">
        <v>164</v>
      </c>
      <c r="I88" s="8" t="s">
        <v>114</v>
      </c>
      <c r="J88" s="45">
        <f t="shared" si="5"/>
        <v>1621</v>
      </c>
      <c r="K88" s="45">
        <f t="shared" si="6"/>
        <v>55.896551724137929</v>
      </c>
      <c r="L88" s="45">
        <f>COUNTIFS($C$6:$C88,C88,$I$6:$I88,I88)</f>
        <v>6</v>
      </c>
      <c r="M88" s="45" t="s">
        <v>386</v>
      </c>
    </row>
    <row r="89" spans="1:13" x14ac:dyDescent="0.2">
      <c r="A89" s="8" t="s">
        <v>139</v>
      </c>
      <c r="B89" s="8" t="s">
        <v>46</v>
      </c>
      <c r="C89" s="8" t="s">
        <v>233</v>
      </c>
      <c r="D89" s="8" t="s">
        <v>2</v>
      </c>
      <c r="E89" s="8" t="s">
        <v>114</v>
      </c>
      <c r="F89" s="9" t="s">
        <v>103</v>
      </c>
      <c r="G89" s="61">
        <v>42673</v>
      </c>
      <c r="H89" s="5">
        <v>160</v>
      </c>
      <c r="I89" s="8" t="s">
        <v>114</v>
      </c>
      <c r="J89" s="45">
        <f t="shared" si="5"/>
        <v>1621</v>
      </c>
      <c r="K89" s="45">
        <f t="shared" si="6"/>
        <v>55.896551724137929</v>
      </c>
      <c r="L89" s="45">
        <f>COUNTIFS($C$6:$C89,C89,$I$6:$I89,I89)</f>
        <v>7</v>
      </c>
      <c r="M89" s="45" t="s">
        <v>386</v>
      </c>
    </row>
    <row r="90" spans="1:13" x14ac:dyDescent="0.2">
      <c r="A90" s="8" t="s">
        <v>139</v>
      </c>
      <c r="B90" s="8" t="s">
        <v>46</v>
      </c>
      <c r="C90" s="8" t="str">
        <f>UPPER(A90)&amp;" "&amp;B90</f>
        <v>CONNOR Dylan</v>
      </c>
      <c r="D90" s="8" t="s">
        <v>2</v>
      </c>
      <c r="E90" s="8" t="s">
        <v>114</v>
      </c>
      <c r="F90" s="9" t="s">
        <v>103</v>
      </c>
      <c r="G90" s="20">
        <v>42463</v>
      </c>
      <c r="H90" s="5">
        <v>151</v>
      </c>
      <c r="I90" s="8" t="s">
        <v>114</v>
      </c>
      <c r="J90" s="45">
        <f t="shared" si="5"/>
        <v>1621</v>
      </c>
      <c r="K90" s="45">
        <f t="shared" si="6"/>
        <v>55.896551724137929</v>
      </c>
      <c r="L90" s="45">
        <f>COUNTIFS($C$6:$C90,C90,$I$6:$I90,I90)</f>
        <v>8</v>
      </c>
      <c r="M90" s="45" t="s">
        <v>386</v>
      </c>
    </row>
    <row r="91" spans="1:13" x14ac:dyDescent="0.2">
      <c r="A91" s="8" t="s">
        <v>139</v>
      </c>
      <c r="B91" s="8" t="s">
        <v>46</v>
      </c>
      <c r="C91" s="8" t="str">
        <f>UPPER(A91)&amp;" "&amp;B91</f>
        <v>CONNOR Dylan</v>
      </c>
      <c r="D91" s="8" t="s">
        <v>2</v>
      </c>
      <c r="E91" s="8" t="s">
        <v>114</v>
      </c>
      <c r="F91" s="9" t="s">
        <v>103</v>
      </c>
      <c r="G91" s="20">
        <v>42477</v>
      </c>
      <c r="H91" s="5">
        <v>148</v>
      </c>
      <c r="I91" s="8" t="s">
        <v>114</v>
      </c>
      <c r="J91" s="45">
        <f t="shared" si="5"/>
        <v>1621</v>
      </c>
      <c r="K91" s="45">
        <f t="shared" si="6"/>
        <v>55.896551724137929</v>
      </c>
      <c r="L91" s="45">
        <f>COUNTIFS($C$6:$C91,C91,$I$6:$I91,I91)</f>
        <v>9</v>
      </c>
      <c r="M91" s="45" t="s">
        <v>386</v>
      </c>
    </row>
    <row r="92" spans="1:13" x14ac:dyDescent="0.2">
      <c r="A92" s="8" t="s">
        <v>139</v>
      </c>
      <c r="B92" s="8" t="s">
        <v>46</v>
      </c>
      <c r="C92" s="8" t="str">
        <f>UPPER(A92)&amp;" "&amp;B92</f>
        <v>CONNOR Dylan</v>
      </c>
      <c r="D92" s="8" t="s">
        <v>2</v>
      </c>
      <c r="E92" s="8" t="s">
        <v>114</v>
      </c>
      <c r="F92" s="9" t="s">
        <v>103</v>
      </c>
      <c r="G92" s="20">
        <v>42407</v>
      </c>
      <c r="H92" s="5">
        <v>107</v>
      </c>
      <c r="I92" s="8" t="s">
        <v>114</v>
      </c>
      <c r="J92" s="45">
        <f t="shared" si="5"/>
        <v>1621</v>
      </c>
      <c r="K92" s="45">
        <f t="shared" si="6"/>
        <v>55.896551724137929</v>
      </c>
      <c r="L92" s="45">
        <f>COUNTIFS($C$6:$C92,C92,$I$6:$I92,I92)</f>
        <v>10</v>
      </c>
      <c r="M92" s="45" t="s">
        <v>386</v>
      </c>
    </row>
    <row r="93" spans="1:13" x14ac:dyDescent="0.2">
      <c r="A93" s="8" t="s">
        <v>139</v>
      </c>
      <c r="B93" s="8" t="s">
        <v>20</v>
      </c>
      <c r="C93" s="8" t="str">
        <f>UPPER(A93)&amp;" "&amp;B93</f>
        <v>CONNOR Fitta</v>
      </c>
      <c r="D93" s="8" t="s">
        <v>1</v>
      </c>
      <c r="E93" s="8" t="s">
        <v>114</v>
      </c>
      <c r="F93" s="9" t="s">
        <v>103</v>
      </c>
      <c r="G93" s="20">
        <v>42435</v>
      </c>
      <c r="H93" s="5">
        <v>200</v>
      </c>
      <c r="I93" s="8" t="s">
        <v>114</v>
      </c>
      <c r="J93" s="45">
        <f t="shared" si="5"/>
        <v>4234</v>
      </c>
      <c r="K93" s="45">
        <f t="shared" si="6"/>
        <v>146</v>
      </c>
      <c r="L93" s="45">
        <f>COUNTIFS($C$6:$C93,C93,$I$6:$I93,I93)</f>
        <v>1</v>
      </c>
      <c r="M93" s="45" t="s">
        <v>386</v>
      </c>
    </row>
    <row r="94" spans="1:13" x14ac:dyDescent="0.2">
      <c r="A94" s="8" t="s">
        <v>139</v>
      </c>
      <c r="B94" s="8" t="s">
        <v>20</v>
      </c>
      <c r="C94" s="8" t="s">
        <v>234</v>
      </c>
      <c r="D94" s="8" t="s">
        <v>1</v>
      </c>
      <c r="E94" s="8" t="s">
        <v>114</v>
      </c>
      <c r="F94" s="9" t="s">
        <v>103</v>
      </c>
      <c r="G94" s="61">
        <v>42652</v>
      </c>
      <c r="H94" s="5">
        <v>200</v>
      </c>
      <c r="I94" s="8" t="s">
        <v>114</v>
      </c>
      <c r="J94" s="45">
        <f t="shared" si="5"/>
        <v>4234</v>
      </c>
      <c r="K94" s="45">
        <f t="shared" si="6"/>
        <v>146</v>
      </c>
      <c r="L94" s="45">
        <f>COUNTIFS($C$6:$C94,C94,$I$6:$I94,I94)</f>
        <v>2</v>
      </c>
      <c r="M94" s="45" t="s">
        <v>386</v>
      </c>
    </row>
    <row r="95" spans="1:13" x14ac:dyDescent="0.2">
      <c r="A95" s="8" t="s">
        <v>139</v>
      </c>
      <c r="B95" s="8" t="s">
        <v>20</v>
      </c>
      <c r="C95" s="8" t="s">
        <v>234</v>
      </c>
      <c r="D95" s="8" t="s">
        <v>1</v>
      </c>
      <c r="E95" s="8" t="s">
        <v>114</v>
      </c>
      <c r="F95" s="9" t="s">
        <v>103</v>
      </c>
      <c r="G95" s="61">
        <v>42645</v>
      </c>
      <c r="H95" s="5">
        <v>198</v>
      </c>
      <c r="I95" s="8" t="s">
        <v>114</v>
      </c>
      <c r="J95" s="45">
        <f t="shared" si="5"/>
        <v>4234</v>
      </c>
      <c r="K95" s="45">
        <f t="shared" si="6"/>
        <v>146</v>
      </c>
      <c r="L95" s="45">
        <f>COUNTIFS($C$6:$C95,C95,$I$6:$I95,I95)</f>
        <v>3</v>
      </c>
      <c r="M95" s="45" t="s">
        <v>386</v>
      </c>
    </row>
    <row r="96" spans="1:13" x14ac:dyDescent="0.2">
      <c r="A96" s="8" t="s">
        <v>139</v>
      </c>
      <c r="B96" s="8" t="s">
        <v>20</v>
      </c>
      <c r="C96" s="8" t="str">
        <f>UPPER(A96)&amp;" "&amp;B96</f>
        <v>CONNOR Fitta</v>
      </c>
      <c r="D96" s="8" t="s">
        <v>1</v>
      </c>
      <c r="E96" s="8" t="s">
        <v>114</v>
      </c>
      <c r="F96" s="9" t="s">
        <v>103</v>
      </c>
      <c r="G96" s="20">
        <v>42386</v>
      </c>
      <c r="H96" s="3">
        <v>196</v>
      </c>
      <c r="I96" s="8" t="s">
        <v>114</v>
      </c>
      <c r="J96" s="45">
        <f t="shared" si="5"/>
        <v>4234</v>
      </c>
      <c r="K96" s="45">
        <f t="shared" si="6"/>
        <v>146</v>
      </c>
      <c r="L96" s="45">
        <f>COUNTIFS($C$6:$C96,C96,$I$6:$I96,I96)</f>
        <v>4</v>
      </c>
      <c r="M96" s="45" t="s">
        <v>386</v>
      </c>
    </row>
    <row r="97" spans="1:13" x14ac:dyDescent="0.2">
      <c r="A97" s="8" t="s">
        <v>139</v>
      </c>
      <c r="B97" s="8" t="s">
        <v>20</v>
      </c>
      <c r="C97" s="8" t="str">
        <f>UPPER(A97)&amp;" "&amp;B97</f>
        <v>CONNOR Fitta</v>
      </c>
      <c r="D97" s="8" t="s">
        <v>1</v>
      </c>
      <c r="E97" s="8" t="s">
        <v>114</v>
      </c>
      <c r="F97" s="9" t="s">
        <v>103</v>
      </c>
      <c r="G97" s="20">
        <v>42421</v>
      </c>
      <c r="H97" s="5">
        <v>196</v>
      </c>
      <c r="I97" s="8" t="s">
        <v>114</v>
      </c>
      <c r="J97" s="45">
        <f t="shared" si="5"/>
        <v>4234</v>
      </c>
      <c r="K97" s="45">
        <f t="shared" si="6"/>
        <v>146</v>
      </c>
      <c r="L97" s="45">
        <f>COUNTIFS($C$6:$C97,C97,$I$6:$I97,I97)</f>
        <v>5</v>
      </c>
      <c r="M97" s="45" t="s">
        <v>386</v>
      </c>
    </row>
    <row r="98" spans="1:13" x14ac:dyDescent="0.2">
      <c r="A98" s="8" t="s">
        <v>139</v>
      </c>
      <c r="B98" s="8" t="s">
        <v>20</v>
      </c>
      <c r="C98" s="8" t="str">
        <f>UPPER(A98)&amp;" "&amp;B98</f>
        <v>CONNOR Fitta</v>
      </c>
      <c r="D98" s="8" t="s">
        <v>1</v>
      </c>
      <c r="E98" s="8" t="s">
        <v>114</v>
      </c>
      <c r="F98" s="9" t="s">
        <v>103</v>
      </c>
      <c r="G98" s="20">
        <v>42442</v>
      </c>
      <c r="H98" s="5">
        <v>196</v>
      </c>
      <c r="I98" s="8" t="s">
        <v>114</v>
      </c>
      <c r="J98" s="45">
        <f t="shared" si="5"/>
        <v>4234</v>
      </c>
      <c r="K98" s="45">
        <f t="shared" si="6"/>
        <v>146</v>
      </c>
      <c r="L98" s="45">
        <f>COUNTIFS($C$6:$C98,C98,$I$6:$I98,I98)</f>
        <v>6</v>
      </c>
      <c r="M98" s="45" t="s">
        <v>386</v>
      </c>
    </row>
    <row r="99" spans="1:13" x14ac:dyDescent="0.2">
      <c r="A99" s="8" t="s">
        <v>139</v>
      </c>
      <c r="B99" s="8" t="s">
        <v>20</v>
      </c>
      <c r="C99" s="8" t="s">
        <v>234</v>
      </c>
      <c r="D99" s="8" t="s">
        <v>1</v>
      </c>
      <c r="E99" s="8" t="s">
        <v>114</v>
      </c>
      <c r="F99" s="9" t="s">
        <v>103</v>
      </c>
      <c r="G99" s="61">
        <v>42624</v>
      </c>
      <c r="H99" s="5">
        <v>196</v>
      </c>
      <c r="I99" s="8" t="s">
        <v>114</v>
      </c>
      <c r="J99" s="45">
        <f t="shared" si="5"/>
        <v>4234</v>
      </c>
      <c r="K99" s="45">
        <f t="shared" si="6"/>
        <v>146</v>
      </c>
      <c r="L99" s="45">
        <f>COUNTIFS($C$6:$C99,C99,$I$6:$I99,I99)</f>
        <v>7</v>
      </c>
      <c r="M99" s="45" t="s">
        <v>386</v>
      </c>
    </row>
    <row r="100" spans="1:13" x14ac:dyDescent="0.2">
      <c r="A100" s="8" t="s">
        <v>139</v>
      </c>
      <c r="B100" s="8" t="s">
        <v>20</v>
      </c>
      <c r="C100" s="8" t="s">
        <v>234</v>
      </c>
      <c r="D100" s="8" t="s">
        <v>1</v>
      </c>
      <c r="E100" s="8" t="s">
        <v>114</v>
      </c>
      <c r="F100" s="9" t="s">
        <v>103</v>
      </c>
      <c r="G100" s="61">
        <v>42673</v>
      </c>
      <c r="H100" s="5">
        <v>196</v>
      </c>
      <c r="I100" s="8" t="s">
        <v>114</v>
      </c>
      <c r="J100" s="45">
        <f t="shared" si="5"/>
        <v>4234</v>
      </c>
      <c r="K100" s="45">
        <f t="shared" si="6"/>
        <v>146</v>
      </c>
      <c r="L100" s="45">
        <f>COUNTIFS($C$6:$C100,C100,$I$6:$I100,I100)</f>
        <v>8</v>
      </c>
      <c r="M100" s="45" t="s">
        <v>386</v>
      </c>
    </row>
    <row r="101" spans="1:13" x14ac:dyDescent="0.2">
      <c r="A101" s="8" t="s">
        <v>139</v>
      </c>
      <c r="B101" s="8" t="s">
        <v>20</v>
      </c>
      <c r="C101" s="8" t="str">
        <f>UPPER(A101)&amp;" "&amp;B101</f>
        <v>CONNOR Fitta</v>
      </c>
      <c r="D101" s="8" t="s">
        <v>1</v>
      </c>
      <c r="E101" s="8" t="s">
        <v>114</v>
      </c>
      <c r="F101" s="9" t="s">
        <v>103</v>
      </c>
      <c r="G101" s="20">
        <v>42407</v>
      </c>
      <c r="H101" s="5">
        <v>194</v>
      </c>
      <c r="I101" s="8" t="s">
        <v>114</v>
      </c>
      <c r="J101" s="45">
        <f t="shared" si="5"/>
        <v>4234</v>
      </c>
      <c r="K101" s="45">
        <f t="shared" si="6"/>
        <v>146</v>
      </c>
      <c r="L101" s="45">
        <f>COUNTIFS($C$6:$C101,C101,$I$6:$I101,I101)</f>
        <v>9</v>
      </c>
      <c r="M101" s="45" t="s">
        <v>386</v>
      </c>
    </row>
    <row r="102" spans="1:13" x14ac:dyDescent="0.2">
      <c r="A102" s="8" t="s">
        <v>139</v>
      </c>
      <c r="B102" s="8" t="s">
        <v>20</v>
      </c>
      <c r="C102" s="8" t="str">
        <f>UPPER(A102)&amp;" "&amp;B102</f>
        <v>CONNOR Fitta</v>
      </c>
      <c r="D102" s="8" t="s">
        <v>1</v>
      </c>
      <c r="E102" s="8" t="s">
        <v>114</v>
      </c>
      <c r="F102" s="9" t="s">
        <v>103</v>
      </c>
      <c r="G102" s="20">
        <v>42463</v>
      </c>
      <c r="H102" s="5">
        <v>194</v>
      </c>
      <c r="I102" s="8" t="s">
        <v>114</v>
      </c>
      <c r="J102" s="45">
        <f t="shared" si="5"/>
        <v>4234</v>
      </c>
      <c r="K102" s="45">
        <f t="shared" si="6"/>
        <v>146</v>
      </c>
      <c r="L102" s="45">
        <f>COUNTIFS($C$6:$C102,C102,$I$6:$I102,I102)</f>
        <v>10</v>
      </c>
      <c r="M102" s="45" t="s">
        <v>386</v>
      </c>
    </row>
    <row r="103" spans="1:13" x14ac:dyDescent="0.2">
      <c r="A103" s="8" t="s">
        <v>139</v>
      </c>
      <c r="B103" s="8" t="s">
        <v>20</v>
      </c>
      <c r="C103" s="8" t="str">
        <f>UPPER(A103)&amp;" "&amp;B103</f>
        <v>CONNOR Fitta</v>
      </c>
      <c r="D103" s="8" t="s">
        <v>1</v>
      </c>
      <c r="E103" s="8" t="s">
        <v>114</v>
      </c>
      <c r="F103" s="9" t="s">
        <v>103</v>
      </c>
      <c r="G103" s="20">
        <v>42477</v>
      </c>
      <c r="H103" s="5">
        <v>194</v>
      </c>
      <c r="I103" s="8" t="s">
        <v>114</v>
      </c>
      <c r="J103" s="45">
        <f t="shared" si="5"/>
        <v>4234</v>
      </c>
      <c r="K103" s="45">
        <f t="shared" si="6"/>
        <v>146</v>
      </c>
      <c r="L103" s="45">
        <f>COUNTIFS($C$6:$C103,C103,$I$6:$I103,I103)</f>
        <v>11</v>
      </c>
      <c r="M103" s="45" t="s">
        <v>386</v>
      </c>
    </row>
    <row r="104" spans="1:13" x14ac:dyDescent="0.2">
      <c r="A104" s="8" t="s">
        <v>139</v>
      </c>
      <c r="B104" s="8" t="s">
        <v>20</v>
      </c>
      <c r="C104" s="8" t="s">
        <v>234</v>
      </c>
      <c r="D104" s="8" t="s">
        <v>1</v>
      </c>
      <c r="E104" s="8" t="s">
        <v>114</v>
      </c>
      <c r="F104" s="9" t="s">
        <v>103</v>
      </c>
      <c r="G104" s="61">
        <v>42617</v>
      </c>
      <c r="H104" s="5">
        <v>194</v>
      </c>
      <c r="I104" s="8" t="s">
        <v>114</v>
      </c>
      <c r="J104" s="45">
        <f t="shared" si="5"/>
        <v>4234</v>
      </c>
      <c r="K104" s="45">
        <f t="shared" si="6"/>
        <v>146</v>
      </c>
      <c r="L104" s="45">
        <f>COUNTIFS($C$6:$C104,C104,$I$6:$I104,I104)</f>
        <v>12</v>
      </c>
      <c r="M104" s="45" t="s">
        <v>386</v>
      </c>
    </row>
    <row r="105" spans="1:13" x14ac:dyDescent="0.2">
      <c r="A105" s="8" t="s">
        <v>139</v>
      </c>
      <c r="B105" s="8" t="s">
        <v>20</v>
      </c>
      <c r="C105" s="8" t="str">
        <f>UPPER(A105)&amp;" "&amp;B105</f>
        <v>CONNOR Fitta</v>
      </c>
      <c r="D105" s="8" t="s">
        <v>1</v>
      </c>
      <c r="E105" s="8" t="s">
        <v>114</v>
      </c>
      <c r="F105" s="9" t="s">
        <v>103</v>
      </c>
      <c r="G105" s="20">
        <v>42428</v>
      </c>
      <c r="H105" s="5">
        <v>192</v>
      </c>
      <c r="I105" s="8" t="s">
        <v>114</v>
      </c>
      <c r="J105" s="45">
        <f t="shared" si="5"/>
        <v>4234</v>
      </c>
      <c r="K105" s="45">
        <f t="shared" si="6"/>
        <v>146</v>
      </c>
      <c r="L105" s="45">
        <f>COUNTIFS($C$6:$C105,C105,$I$6:$I105,I105)</f>
        <v>13</v>
      </c>
      <c r="M105" s="45" t="s">
        <v>386</v>
      </c>
    </row>
    <row r="106" spans="1:13" x14ac:dyDescent="0.2">
      <c r="A106" s="8" t="s">
        <v>139</v>
      </c>
      <c r="B106" s="8" t="s">
        <v>20</v>
      </c>
      <c r="C106" s="8" t="s">
        <v>234</v>
      </c>
      <c r="D106" s="8" t="s">
        <v>1</v>
      </c>
      <c r="E106" s="8" t="s">
        <v>114</v>
      </c>
      <c r="F106" s="9" t="s">
        <v>103</v>
      </c>
      <c r="G106" s="61">
        <v>42666</v>
      </c>
      <c r="H106" s="5">
        <v>192</v>
      </c>
      <c r="I106" s="8" t="s">
        <v>114</v>
      </c>
      <c r="J106" s="45">
        <f t="shared" si="5"/>
        <v>4234</v>
      </c>
      <c r="K106" s="45">
        <f t="shared" si="6"/>
        <v>146</v>
      </c>
      <c r="L106" s="45">
        <f>COUNTIFS($C$6:$C106,C106,$I$6:$I106,I106)</f>
        <v>14</v>
      </c>
      <c r="M106" s="45" t="s">
        <v>386</v>
      </c>
    </row>
    <row r="107" spans="1:13" x14ac:dyDescent="0.2">
      <c r="A107" s="8" t="s">
        <v>139</v>
      </c>
      <c r="B107" s="8" t="s">
        <v>20</v>
      </c>
      <c r="C107" s="8" t="s">
        <v>234</v>
      </c>
      <c r="D107" s="8" t="s">
        <v>1</v>
      </c>
      <c r="E107" s="8" t="s">
        <v>114</v>
      </c>
      <c r="F107" s="9" t="s">
        <v>103</v>
      </c>
      <c r="G107" s="61">
        <v>42631</v>
      </c>
      <c r="H107" s="5">
        <v>191</v>
      </c>
      <c r="I107" s="8" t="s">
        <v>114</v>
      </c>
      <c r="J107" s="45">
        <f t="shared" si="5"/>
        <v>4234</v>
      </c>
      <c r="K107" s="45">
        <f t="shared" si="6"/>
        <v>146</v>
      </c>
      <c r="L107" s="45">
        <f>COUNTIFS($C$6:$C107,C107,$I$6:$I107,I107)</f>
        <v>15</v>
      </c>
      <c r="M107" s="45" t="s">
        <v>386</v>
      </c>
    </row>
    <row r="108" spans="1:13" x14ac:dyDescent="0.2">
      <c r="A108" s="8" t="s">
        <v>139</v>
      </c>
      <c r="B108" s="8" t="s">
        <v>20</v>
      </c>
      <c r="C108" s="8" t="str">
        <f>UPPER(A108)&amp;" "&amp;B108</f>
        <v>CONNOR Fitta</v>
      </c>
      <c r="D108" s="8" t="s">
        <v>1</v>
      </c>
      <c r="E108" s="8" t="s">
        <v>114</v>
      </c>
      <c r="F108" s="9" t="s">
        <v>103</v>
      </c>
      <c r="G108" s="20">
        <v>42519</v>
      </c>
      <c r="H108" s="5">
        <v>190</v>
      </c>
      <c r="I108" s="8" t="s">
        <v>114</v>
      </c>
      <c r="J108" s="45">
        <f t="shared" si="5"/>
        <v>4234</v>
      </c>
      <c r="K108" s="45">
        <f t="shared" si="6"/>
        <v>146</v>
      </c>
      <c r="L108" s="45">
        <f>COUNTIFS($C$6:$C108,C108,$I$6:$I108,I108)</f>
        <v>16</v>
      </c>
      <c r="M108" s="45" t="s">
        <v>386</v>
      </c>
    </row>
    <row r="109" spans="1:13" x14ac:dyDescent="0.2">
      <c r="A109" s="8" t="s">
        <v>139</v>
      </c>
      <c r="B109" s="8" t="s">
        <v>20</v>
      </c>
      <c r="C109" s="8" t="str">
        <f>UPPER(A109)&amp;" "&amp;B109</f>
        <v>CONNOR Fitta</v>
      </c>
      <c r="D109" s="8" t="s">
        <v>1</v>
      </c>
      <c r="E109" s="8" t="s">
        <v>114</v>
      </c>
      <c r="F109" s="9" t="s">
        <v>103</v>
      </c>
      <c r="G109" s="20">
        <v>42526</v>
      </c>
      <c r="H109" s="5">
        <v>189</v>
      </c>
      <c r="I109" s="8" t="s">
        <v>114</v>
      </c>
      <c r="J109" s="45">
        <f t="shared" si="5"/>
        <v>4234</v>
      </c>
      <c r="K109" s="45">
        <f t="shared" si="6"/>
        <v>146</v>
      </c>
      <c r="L109" s="45">
        <f>COUNTIFS($C$6:$C109,C109,$I$6:$I109,I109)</f>
        <v>17</v>
      </c>
      <c r="M109" s="45" t="s">
        <v>386</v>
      </c>
    </row>
    <row r="110" spans="1:13" x14ac:dyDescent="0.2">
      <c r="A110" s="8" t="s">
        <v>139</v>
      </c>
      <c r="B110" s="8" t="s">
        <v>20</v>
      </c>
      <c r="C110" s="8" t="str">
        <f>UPPER(A110)&amp;" "&amp;B110</f>
        <v>CONNOR Fitta</v>
      </c>
      <c r="D110" s="8" t="s">
        <v>1</v>
      </c>
      <c r="E110" s="8" t="s">
        <v>114</v>
      </c>
      <c r="F110" s="9" t="s">
        <v>103</v>
      </c>
      <c r="G110" s="20">
        <v>42589</v>
      </c>
      <c r="H110" s="5">
        <v>188</v>
      </c>
      <c r="I110" s="8" t="s">
        <v>114</v>
      </c>
      <c r="J110" s="45">
        <f t="shared" si="5"/>
        <v>4234</v>
      </c>
      <c r="K110" s="45">
        <f t="shared" si="6"/>
        <v>146</v>
      </c>
      <c r="L110" s="45">
        <f>COUNTIFS($C$6:$C110,C110,$I$6:$I110,I110)</f>
        <v>18</v>
      </c>
      <c r="M110" s="45" t="s">
        <v>386</v>
      </c>
    </row>
    <row r="111" spans="1:13" x14ac:dyDescent="0.2">
      <c r="A111" s="8" t="s">
        <v>139</v>
      </c>
      <c r="B111" s="8" t="s">
        <v>20</v>
      </c>
      <c r="C111" s="8" t="str">
        <f>UPPER(A111)&amp;" "&amp;B111</f>
        <v>CONNOR Fitta</v>
      </c>
      <c r="D111" s="8" t="s">
        <v>1</v>
      </c>
      <c r="E111" s="8" t="s">
        <v>114</v>
      </c>
      <c r="F111" s="9" t="s">
        <v>103</v>
      </c>
      <c r="G111" s="20">
        <v>42610</v>
      </c>
      <c r="H111" s="5">
        <v>188</v>
      </c>
      <c r="I111" s="8" t="s">
        <v>114</v>
      </c>
      <c r="J111" s="45">
        <f t="shared" si="5"/>
        <v>4234</v>
      </c>
      <c r="K111" s="45">
        <f t="shared" si="6"/>
        <v>146</v>
      </c>
      <c r="L111" s="45">
        <f>COUNTIFS($C$6:$C111,C111,$I$6:$I111,I111)</f>
        <v>19</v>
      </c>
      <c r="M111" s="45" t="s">
        <v>386</v>
      </c>
    </row>
    <row r="112" spans="1:13" x14ac:dyDescent="0.2">
      <c r="A112" s="8" t="s">
        <v>139</v>
      </c>
      <c r="B112" s="8" t="s">
        <v>20</v>
      </c>
      <c r="C112" s="8" t="s">
        <v>234</v>
      </c>
      <c r="D112" s="8" t="s">
        <v>1</v>
      </c>
      <c r="E112" s="8" t="s">
        <v>114</v>
      </c>
      <c r="F112" s="9" t="s">
        <v>103</v>
      </c>
      <c r="G112" s="61">
        <v>42659</v>
      </c>
      <c r="H112" s="5">
        <v>188</v>
      </c>
      <c r="I112" s="8" t="s">
        <v>114</v>
      </c>
      <c r="J112" s="45">
        <f t="shared" si="5"/>
        <v>4234</v>
      </c>
      <c r="K112" s="45">
        <f t="shared" si="6"/>
        <v>146</v>
      </c>
      <c r="L112" s="45">
        <f>COUNTIFS($C$6:$C112,C112,$I$6:$I112,I112)</f>
        <v>20</v>
      </c>
      <c r="M112" s="45" t="s">
        <v>386</v>
      </c>
    </row>
    <row r="113" spans="1:13" x14ac:dyDescent="0.2">
      <c r="A113" s="8" t="s">
        <v>139</v>
      </c>
      <c r="B113" s="8" t="s">
        <v>20</v>
      </c>
      <c r="C113" s="8" t="str">
        <f t="shared" ref="C113:C120" si="7">UPPER(A113)&amp;" "&amp;B113</f>
        <v>CONNOR Fitta</v>
      </c>
      <c r="D113" s="8" t="s">
        <v>1</v>
      </c>
      <c r="E113" s="8" t="s">
        <v>114</v>
      </c>
      <c r="F113" s="9" t="s">
        <v>103</v>
      </c>
      <c r="G113" s="20">
        <v>42400</v>
      </c>
      <c r="H113" s="5">
        <v>182</v>
      </c>
      <c r="I113" s="8" t="s">
        <v>114</v>
      </c>
      <c r="J113" s="45">
        <f t="shared" si="5"/>
        <v>4234</v>
      </c>
      <c r="K113" s="45">
        <f t="shared" si="6"/>
        <v>146</v>
      </c>
      <c r="L113" s="45">
        <f>COUNTIFS($C$6:$C113,C113,$I$6:$I113,I113)</f>
        <v>21</v>
      </c>
      <c r="M113" s="45" t="s">
        <v>386</v>
      </c>
    </row>
    <row r="114" spans="1:13" x14ac:dyDescent="0.2">
      <c r="A114" s="8" t="s">
        <v>139</v>
      </c>
      <c r="B114" s="8" t="s">
        <v>20</v>
      </c>
      <c r="C114" s="8" t="str">
        <f t="shared" si="7"/>
        <v>CONNOR Fitta</v>
      </c>
      <c r="D114" s="8" t="s">
        <v>1</v>
      </c>
      <c r="E114" s="8" t="s">
        <v>114</v>
      </c>
      <c r="F114" s="9" t="s">
        <v>103</v>
      </c>
      <c r="G114" s="20">
        <v>42561</v>
      </c>
      <c r="H114" s="5">
        <v>180</v>
      </c>
      <c r="I114" s="8" t="s">
        <v>114</v>
      </c>
      <c r="J114" s="45">
        <f t="shared" si="5"/>
        <v>4234</v>
      </c>
      <c r="K114" s="45">
        <f t="shared" si="6"/>
        <v>146</v>
      </c>
      <c r="L114" s="45">
        <f>COUNTIFS($C$6:$C114,C114,$I$6:$I114,I114)</f>
        <v>22</v>
      </c>
      <c r="M114" s="45" t="s">
        <v>386</v>
      </c>
    </row>
    <row r="115" spans="1:13" x14ac:dyDescent="0.2">
      <c r="A115" s="8" t="s">
        <v>205</v>
      </c>
      <c r="B115" s="8" t="s">
        <v>62</v>
      </c>
      <c r="C115" s="8" t="str">
        <f t="shared" si="7"/>
        <v>COOK Thomas</v>
      </c>
      <c r="D115" s="10" t="s">
        <v>1</v>
      </c>
      <c r="E115" s="8" t="s">
        <v>114</v>
      </c>
      <c r="F115" s="9" t="s">
        <v>103</v>
      </c>
      <c r="G115" s="20">
        <v>42428</v>
      </c>
      <c r="H115" s="5">
        <v>143</v>
      </c>
      <c r="I115" s="8" t="s">
        <v>114</v>
      </c>
      <c r="J115" s="45">
        <f t="shared" si="5"/>
        <v>272</v>
      </c>
      <c r="K115" s="45">
        <f t="shared" si="6"/>
        <v>9.3793103448275854</v>
      </c>
      <c r="L115" s="45">
        <f>COUNTIFS($C$6:$C115,C115,$I$6:$I115,I115)</f>
        <v>1</v>
      </c>
      <c r="M115" s="45" t="s">
        <v>387</v>
      </c>
    </row>
    <row r="116" spans="1:13" x14ac:dyDescent="0.2">
      <c r="A116" s="8" t="s">
        <v>205</v>
      </c>
      <c r="B116" s="8" t="s">
        <v>62</v>
      </c>
      <c r="C116" s="8" t="str">
        <f t="shared" si="7"/>
        <v>COOK Thomas</v>
      </c>
      <c r="D116" s="10" t="s">
        <v>1</v>
      </c>
      <c r="E116" s="8" t="s">
        <v>114</v>
      </c>
      <c r="F116" s="9" t="s">
        <v>103</v>
      </c>
      <c r="G116" s="20">
        <v>42407</v>
      </c>
      <c r="H116" s="5">
        <v>129</v>
      </c>
      <c r="I116" s="8" t="s">
        <v>114</v>
      </c>
      <c r="J116" s="45">
        <f t="shared" si="5"/>
        <v>272</v>
      </c>
      <c r="K116" s="45">
        <f t="shared" si="6"/>
        <v>9.3793103448275854</v>
      </c>
      <c r="L116" s="45">
        <f>COUNTIFS($C$6:$C116,C116,$I$6:$I116,I116)</f>
        <v>2</v>
      </c>
      <c r="M116" s="45" t="s">
        <v>387</v>
      </c>
    </row>
    <row r="117" spans="1:13" x14ac:dyDescent="0.2">
      <c r="A117" s="8" t="s">
        <v>152</v>
      </c>
      <c r="B117" s="8" t="s">
        <v>68</v>
      </c>
      <c r="C117" s="8" t="str">
        <f t="shared" si="7"/>
        <v>COOLING Damon</v>
      </c>
      <c r="D117" s="8" t="s">
        <v>4</v>
      </c>
      <c r="E117" s="8" t="s">
        <v>114</v>
      </c>
      <c r="F117" s="9" t="s">
        <v>103</v>
      </c>
      <c r="G117" s="20">
        <v>42428</v>
      </c>
      <c r="H117" s="5">
        <v>110</v>
      </c>
      <c r="I117" s="8" t="s">
        <v>114</v>
      </c>
      <c r="J117" s="45">
        <f t="shared" si="5"/>
        <v>110</v>
      </c>
      <c r="K117" s="45">
        <f t="shared" si="6"/>
        <v>3.7931034482758621</v>
      </c>
      <c r="L117" s="45">
        <f>COUNTIFS($C$6:$C117,C117,$I$6:$I117,I117)</f>
        <v>1</v>
      </c>
      <c r="M117" s="45" t="s">
        <v>387</v>
      </c>
    </row>
    <row r="118" spans="1:13" x14ac:dyDescent="0.2">
      <c r="A118" s="8" t="s">
        <v>172</v>
      </c>
      <c r="B118" s="8" t="s">
        <v>38</v>
      </c>
      <c r="C118" s="8" t="str">
        <f t="shared" si="7"/>
        <v>CORDINA Patrick</v>
      </c>
      <c r="D118" s="8" t="s">
        <v>2</v>
      </c>
      <c r="E118" s="10" t="s">
        <v>197</v>
      </c>
      <c r="F118" s="9" t="s">
        <v>103</v>
      </c>
      <c r="G118" s="20">
        <v>42526</v>
      </c>
      <c r="H118" s="5">
        <v>106</v>
      </c>
      <c r="I118" s="8" t="s">
        <v>0</v>
      </c>
      <c r="J118" s="45">
        <f t="shared" si="5"/>
        <v>297</v>
      </c>
      <c r="K118" s="45">
        <f t="shared" si="6"/>
        <v>10.241379310344827</v>
      </c>
      <c r="L118" s="45">
        <f>COUNTIFS($C$6:$C118,C118,$I$6:$I118,I118)</f>
        <v>1</v>
      </c>
      <c r="M118" s="45" t="s">
        <v>387</v>
      </c>
    </row>
    <row r="119" spans="1:13" x14ac:dyDescent="0.2">
      <c r="A119" s="8" t="s">
        <v>172</v>
      </c>
      <c r="B119" s="8" t="s">
        <v>38</v>
      </c>
      <c r="C119" s="8" t="str">
        <f t="shared" si="7"/>
        <v>CORDINA Patrick</v>
      </c>
      <c r="D119" s="8" t="s">
        <v>2</v>
      </c>
      <c r="E119" s="10" t="s">
        <v>197</v>
      </c>
      <c r="F119" s="9" t="s">
        <v>103</v>
      </c>
      <c r="G119" s="20">
        <v>42512</v>
      </c>
      <c r="H119" s="5">
        <v>71</v>
      </c>
      <c r="I119" s="8" t="s">
        <v>0</v>
      </c>
      <c r="J119" s="45">
        <f t="shared" si="5"/>
        <v>297</v>
      </c>
      <c r="K119" s="45">
        <f t="shared" si="6"/>
        <v>10.241379310344827</v>
      </c>
      <c r="L119" s="45">
        <f>COUNTIFS($C$6:$C119,C119,$I$6:$I119,I119)</f>
        <v>2</v>
      </c>
      <c r="M119" s="45" t="s">
        <v>387</v>
      </c>
    </row>
    <row r="120" spans="1:13" x14ac:dyDescent="0.2">
      <c r="A120" s="8" t="s">
        <v>172</v>
      </c>
      <c r="B120" s="8" t="s">
        <v>38</v>
      </c>
      <c r="C120" s="8" t="str">
        <f t="shared" si="7"/>
        <v>CORDINA Patrick</v>
      </c>
      <c r="D120" s="8" t="s">
        <v>2</v>
      </c>
      <c r="E120" s="10" t="s">
        <v>197</v>
      </c>
      <c r="F120" s="9" t="s">
        <v>103</v>
      </c>
      <c r="G120" s="20">
        <v>42540</v>
      </c>
      <c r="H120" s="5">
        <v>67</v>
      </c>
      <c r="I120" s="8" t="s">
        <v>0</v>
      </c>
      <c r="J120" s="45">
        <f t="shared" si="5"/>
        <v>297</v>
      </c>
      <c r="K120" s="45">
        <f t="shared" si="6"/>
        <v>10.241379310344827</v>
      </c>
      <c r="L120" s="45">
        <f>COUNTIFS($C$6:$C120,C120,$I$6:$I120,I120)</f>
        <v>3</v>
      </c>
      <c r="M120" s="45" t="s">
        <v>387</v>
      </c>
    </row>
    <row r="121" spans="1:13" x14ac:dyDescent="0.2">
      <c r="A121" s="8" t="s">
        <v>172</v>
      </c>
      <c r="B121" s="8" t="s">
        <v>38</v>
      </c>
      <c r="C121" s="8" t="s">
        <v>236</v>
      </c>
      <c r="D121" s="8" t="s">
        <v>2</v>
      </c>
      <c r="E121" s="10" t="s">
        <v>197</v>
      </c>
      <c r="F121" s="9" t="s">
        <v>103</v>
      </c>
      <c r="G121" s="61">
        <v>42617</v>
      </c>
      <c r="H121" s="5">
        <v>53</v>
      </c>
      <c r="I121" s="8" t="s">
        <v>0</v>
      </c>
      <c r="J121" s="45">
        <f t="shared" si="5"/>
        <v>297</v>
      </c>
      <c r="K121" s="45">
        <f t="shared" si="6"/>
        <v>10.241379310344827</v>
      </c>
      <c r="L121" s="45">
        <f>COUNTIFS($C$6:$C121,C121,$I$6:$I121,I121)</f>
        <v>4</v>
      </c>
      <c r="M121" s="45" t="s">
        <v>387</v>
      </c>
    </row>
    <row r="122" spans="1:13" x14ac:dyDescent="0.2">
      <c r="A122" s="8" t="s">
        <v>204</v>
      </c>
      <c r="B122" s="8" t="s">
        <v>189</v>
      </c>
      <c r="C122" s="8" t="str">
        <f t="shared" ref="C122:C128" si="8">UPPER(A122)&amp;" "&amp;B122</f>
        <v>CORMICK Jessica</v>
      </c>
      <c r="D122" s="10" t="s">
        <v>1</v>
      </c>
      <c r="E122" s="8" t="s">
        <v>0</v>
      </c>
      <c r="F122" s="9" t="s">
        <v>10</v>
      </c>
      <c r="G122" s="20">
        <v>42435</v>
      </c>
      <c r="H122" s="5">
        <v>94</v>
      </c>
      <c r="I122" s="8" t="s">
        <v>114</v>
      </c>
      <c r="J122" s="45">
        <f t="shared" si="5"/>
        <v>166</v>
      </c>
      <c r="K122" s="45">
        <f t="shared" si="6"/>
        <v>5.7241379310344831</v>
      </c>
      <c r="L122" s="45">
        <f>COUNTIFS($C$6:$C122,C122,$I$6:$I122,I122)</f>
        <v>1</v>
      </c>
      <c r="M122" s="45" t="s">
        <v>387</v>
      </c>
    </row>
    <row r="123" spans="1:13" x14ac:dyDescent="0.2">
      <c r="A123" s="8" t="s">
        <v>204</v>
      </c>
      <c r="B123" s="8" t="s">
        <v>189</v>
      </c>
      <c r="C123" s="8" t="str">
        <f t="shared" si="8"/>
        <v>CORMICK Jessica</v>
      </c>
      <c r="D123" s="10" t="s">
        <v>1</v>
      </c>
      <c r="E123" s="8" t="s">
        <v>0</v>
      </c>
      <c r="F123" s="9" t="s">
        <v>10</v>
      </c>
      <c r="G123" s="20">
        <v>42428</v>
      </c>
      <c r="H123" s="5">
        <v>72</v>
      </c>
      <c r="I123" s="8" t="s">
        <v>114</v>
      </c>
      <c r="J123" s="45">
        <f t="shared" si="5"/>
        <v>166</v>
      </c>
      <c r="K123" s="45">
        <f t="shared" si="6"/>
        <v>5.7241379310344831</v>
      </c>
      <c r="L123" s="45">
        <f>COUNTIFS($C$6:$C123,C123,$I$6:$I123,I123)</f>
        <v>2</v>
      </c>
      <c r="M123" s="45" t="s">
        <v>387</v>
      </c>
    </row>
    <row r="124" spans="1:13" x14ac:dyDescent="0.2">
      <c r="A124" s="8" t="s">
        <v>204</v>
      </c>
      <c r="B124" s="8" t="s">
        <v>189</v>
      </c>
      <c r="C124" s="8" t="str">
        <f t="shared" si="8"/>
        <v>CORMICK Jessica</v>
      </c>
      <c r="D124" s="10" t="s">
        <v>1</v>
      </c>
      <c r="E124" s="8" t="s">
        <v>0</v>
      </c>
      <c r="F124" s="9" t="s">
        <v>10</v>
      </c>
      <c r="G124" s="20">
        <v>42540</v>
      </c>
      <c r="H124" s="5">
        <v>38</v>
      </c>
      <c r="I124" s="8" t="s">
        <v>0</v>
      </c>
      <c r="J124" s="45">
        <f t="shared" si="5"/>
        <v>99</v>
      </c>
      <c r="K124" s="45">
        <f t="shared" si="6"/>
        <v>3.4137931034482758</v>
      </c>
      <c r="L124" s="45">
        <f>COUNTIFS($C$6:$C124,C124,$I$6:$I124,I124)</f>
        <v>1</v>
      </c>
      <c r="M124" s="45" t="s">
        <v>387</v>
      </c>
    </row>
    <row r="125" spans="1:13" x14ac:dyDescent="0.2">
      <c r="A125" s="8" t="s">
        <v>204</v>
      </c>
      <c r="B125" s="8" t="s">
        <v>189</v>
      </c>
      <c r="C125" s="8" t="str">
        <f t="shared" si="8"/>
        <v>CORMICK Jessica</v>
      </c>
      <c r="D125" s="10" t="s">
        <v>1</v>
      </c>
      <c r="E125" s="8" t="s">
        <v>0</v>
      </c>
      <c r="F125" s="9" t="s">
        <v>10</v>
      </c>
      <c r="G125" s="20">
        <v>42610</v>
      </c>
      <c r="H125" s="5">
        <v>30</v>
      </c>
      <c r="I125" s="8" t="s">
        <v>0</v>
      </c>
      <c r="J125" s="45">
        <f t="shared" si="5"/>
        <v>99</v>
      </c>
      <c r="K125" s="45">
        <f t="shared" si="6"/>
        <v>3.4137931034482758</v>
      </c>
      <c r="L125" s="45">
        <f>COUNTIFS($C$6:$C125,C125,$I$6:$I125,I125)</f>
        <v>2</v>
      </c>
      <c r="M125" s="45" t="s">
        <v>387</v>
      </c>
    </row>
    <row r="126" spans="1:13" x14ac:dyDescent="0.2">
      <c r="A126" s="8" t="s">
        <v>204</v>
      </c>
      <c r="B126" s="8" t="s">
        <v>189</v>
      </c>
      <c r="C126" s="8" t="str">
        <f t="shared" si="8"/>
        <v>CORMICK Jessica</v>
      </c>
      <c r="D126" s="10" t="s">
        <v>1</v>
      </c>
      <c r="E126" s="8" t="s">
        <v>0</v>
      </c>
      <c r="F126" s="9" t="s">
        <v>10</v>
      </c>
      <c r="G126" s="20">
        <v>42512</v>
      </c>
      <c r="H126" s="5">
        <v>18</v>
      </c>
      <c r="I126" s="8" t="s">
        <v>0</v>
      </c>
      <c r="J126" s="45">
        <f t="shared" si="5"/>
        <v>99</v>
      </c>
      <c r="K126" s="45">
        <f t="shared" si="6"/>
        <v>3.4137931034482758</v>
      </c>
      <c r="L126" s="45">
        <f>COUNTIFS($C$6:$C126,C126,$I$6:$I126,I126)</f>
        <v>3</v>
      </c>
      <c r="M126" s="45" t="s">
        <v>387</v>
      </c>
    </row>
    <row r="127" spans="1:13" x14ac:dyDescent="0.2">
      <c r="A127" s="8" t="s">
        <v>204</v>
      </c>
      <c r="B127" s="8" t="s">
        <v>189</v>
      </c>
      <c r="C127" s="8" t="str">
        <f t="shared" si="8"/>
        <v>CORMICK Jessica</v>
      </c>
      <c r="D127" s="10" t="s">
        <v>1</v>
      </c>
      <c r="E127" s="8" t="s">
        <v>0</v>
      </c>
      <c r="F127" s="9" t="s">
        <v>10</v>
      </c>
      <c r="G127" s="20">
        <v>42449</v>
      </c>
      <c r="H127" s="5">
        <v>13</v>
      </c>
      <c r="I127" s="8" t="s">
        <v>0</v>
      </c>
      <c r="J127" s="45">
        <f t="shared" si="5"/>
        <v>99</v>
      </c>
      <c r="K127" s="45">
        <f t="shared" si="6"/>
        <v>3.4137931034482758</v>
      </c>
      <c r="L127" s="45">
        <f>COUNTIFS($C$6:$C127,C127,$I$6:$I127,I127)</f>
        <v>4</v>
      </c>
      <c r="M127" s="45" t="s">
        <v>387</v>
      </c>
    </row>
    <row r="128" spans="1:13" x14ac:dyDescent="0.2">
      <c r="A128" s="8" t="s">
        <v>203</v>
      </c>
      <c r="B128" s="8" t="s">
        <v>99</v>
      </c>
      <c r="C128" s="8" t="str">
        <f t="shared" si="8"/>
        <v>CORPUS Rhys</v>
      </c>
      <c r="D128" s="10" t="s">
        <v>1</v>
      </c>
      <c r="E128" s="8" t="s">
        <v>114</v>
      </c>
      <c r="F128" s="9" t="s">
        <v>103</v>
      </c>
      <c r="G128" s="20">
        <v>42505</v>
      </c>
      <c r="H128" s="5">
        <v>41</v>
      </c>
      <c r="I128" s="8" t="s">
        <v>114</v>
      </c>
      <c r="J128" s="45">
        <f t="shared" si="5"/>
        <v>41</v>
      </c>
      <c r="K128" s="45">
        <f t="shared" si="6"/>
        <v>1.4137931034482758</v>
      </c>
      <c r="L128" s="45">
        <f>COUNTIFS($C$6:$C128,C128,$I$6:$I128,I128)</f>
        <v>1</v>
      </c>
      <c r="M128" s="45" t="s">
        <v>387</v>
      </c>
    </row>
    <row r="129" spans="1:13" x14ac:dyDescent="0.2">
      <c r="A129" s="8" t="s">
        <v>167</v>
      </c>
      <c r="B129" s="8" t="s">
        <v>168</v>
      </c>
      <c r="C129" s="8" t="s">
        <v>184</v>
      </c>
      <c r="D129" s="8" t="s">
        <v>4</v>
      </c>
      <c r="E129" s="8" t="s">
        <v>0</v>
      </c>
      <c r="F129" s="9" t="s">
        <v>10</v>
      </c>
      <c r="G129" s="20">
        <v>42463</v>
      </c>
      <c r="H129" s="5">
        <v>63</v>
      </c>
      <c r="I129" s="8" t="s">
        <v>0</v>
      </c>
      <c r="J129" s="45">
        <f t="shared" si="5"/>
        <v>78</v>
      </c>
      <c r="K129" s="45">
        <f t="shared" si="6"/>
        <v>2.6896551724137931</v>
      </c>
      <c r="L129" s="45">
        <f>COUNTIFS($C$6:$C129,C129,$I$6:$I129,I129)</f>
        <v>1</v>
      </c>
      <c r="M129" s="45" t="s">
        <v>387</v>
      </c>
    </row>
    <row r="130" spans="1:13" x14ac:dyDescent="0.2">
      <c r="A130" s="8" t="s">
        <v>167</v>
      </c>
      <c r="B130" s="8" t="s">
        <v>168</v>
      </c>
      <c r="C130" s="8" t="s">
        <v>184</v>
      </c>
      <c r="D130" s="8" t="s">
        <v>4</v>
      </c>
      <c r="E130" s="8" t="s">
        <v>0</v>
      </c>
      <c r="F130" s="9" t="s">
        <v>10</v>
      </c>
      <c r="G130" s="20">
        <v>42428</v>
      </c>
      <c r="H130" s="5">
        <v>15</v>
      </c>
      <c r="I130" s="8" t="str">
        <f>E130</f>
        <v>RECURVE</v>
      </c>
      <c r="J130" s="45">
        <f t="shared" si="5"/>
        <v>78</v>
      </c>
      <c r="K130" s="45">
        <f t="shared" si="6"/>
        <v>2.6896551724137931</v>
      </c>
      <c r="L130" s="45">
        <f>COUNTIFS($C$6:$C130,C130,$I$6:$I130,I130)</f>
        <v>2</v>
      </c>
      <c r="M130" s="45" t="s">
        <v>387</v>
      </c>
    </row>
    <row r="131" spans="1:13" x14ac:dyDescent="0.2">
      <c r="A131" s="8" t="s">
        <v>167</v>
      </c>
      <c r="B131" s="8" t="s">
        <v>96</v>
      </c>
      <c r="C131" s="8" t="str">
        <f>UPPER(A131)&amp;" "&amp;B131</f>
        <v>CRAIG Graham</v>
      </c>
      <c r="D131" s="8" t="s">
        <v>1</v>
      </c>
      <c r="E131" s="10" t="s">
        <v>194</v>
      </c>
      <c r="F131" s="9" t="s">
        <v>103</v>
      </c>
      <c r="G131" s="20">
        <v>42526</v>
      </c>
      <c r="H131" s="5">
        <v>89</v>
      </c>
      <c r="I131" s="8" t="s">
        <v>194</v>
      </c>
      <c r="J131" s="45">
        <f t="shared" si="5"/>
        <v>138</v>
      </c>
      <c r="K131" s="45">
        <f t="shared" si="6"/>
        <v>4.7586206896551726</v>
      </c>
      <c r="L131" s="45">
        <f>COUNTIFS($C$6:$C131,C131,$I$6:$I131,I131)</f>
        <v>1</v>
      </c>
      <c r="M131" s="45" t="s">
        <v>387</v>
      </c>
    </row>
    <row r="132" spans="1:13" x14ac:dyDescent="0.2">
      <c r="A132" s="8" t="s">
        <v>167</v>
      </c>
      <c r="B132" s="8" t="s">
        <v>96</v>
      </c>
      <c r="C132" s="8" t="str">
        <f>UPPER(A132)&amp;" "&amp;B132</f>
        <v>CRAIG Graham</v>
      </c>
      <c r="D132" s="8" t="s">
        <v>1</v>
      </c>
      <c r="E132" s="10" t="s">
        <v>194</v>
      </c>
      <c r="F132" s="9" t="s">
        <v>103</v>
      </c>
      <c r="G132" s="20">
        <v>42428</v>
      </c>
      <c r="H132" s="5">
        <v>49</v>
      </c>
      <c r="I132" s="8" t="str">
        <f>E132</f>
        <v>LONG</v>
      </c>
      <c r="J132" s="45">
        <f t="shared" si="5"/>
        <v>138</v>
      </c>
      <c r="K132" s="45">
        <f t="shared" si="6"/>
        <v>4.7586206896551726</v>
      </c>
      <c r="L132" s="45">
        <f>COUNTIFS($C$6:$C132,C132,$I$6:$I132,I132)</f>
        <v>2</v>
      </c>
      <c r="M132" s="45" t="s">
        <v>387</v>
      </c>
    </row>
    <row r="133" spans="1:13" x14ac:dyDescent="0.2">
      <c r="A133" s="8" t="s">
        <v>165</v>
      </c>
      <c r="B133" s="8" t="s">
        <v>93</v>
      </c>
      <c r="C133" s="8" t="s">
        <v>183</v>
      </c>
      <c r="D133" s="8" t="s">
        <v>1</v>
      </c>
      <c r="E133" s="8" t="s">
        <v>114</v>
      </c>
      <c r="F133" s="9" t="s">
        <v>103</v>
      </c>
      <c r="G133" s="20">
        <v>42477</v>
      </c>
      <c r="H133" s="5">
        <v>166</v>
      </c>
      <c r="I133" s="8" t="s">
        <v>114</v>
      </c>
      <c r="J133" s="45">
        <f t="shared" si="5"/>
        <v>448</v>
      </c>
      <c r="K133" s="45">
        <f t="shared" si="6"/>
        <v>15.448275862068966</v>
      </c>
      <c r="L133" s="45">
        <f>COUNTIFS($C$6:$C133,C133,$I$6:$I133,I133)</f>
        <v>1</v>
      </c>
      <c r="M133" s="45" t="s">
        <v>387</v>
      </c>
    </row>
    <row r="134" spans="1:13" x14ac:dyDescent="0.2">
      <c r="A134" s="8" t="s">
        <v>165</v>
      </c>
      <c r="B134" s="8" t="s">
        <v>93</v>
      </c>
      <c r="C134" s="8" t="s">
        <v>183</v>
      </c>
      <c r="D134" s="8" t="s">
        <v>1</v>
      </c>
      <c r="E134" s="8" t="s">
        <v>114</v>
      </c>
      <c r="F134" s="9" t="s">
        <v>103</v>
      </c>
      <c r="G134" s="20">
        <v>42505</v>
      </c>
      <c r="H134" s="5">
        <v>144</v>
      </c>
      <c r="I134" s="8" t="s">
        <v>114</v>
      </c>
      <c r="J134" s="45">
        <f t="shared" si="5"/>
        <v>448</v>
      </c>
      <c r="K134" s="45">
        <f t="shared" si="6"/>
        <v>15.448275862068966</v>
      </c>
      <c r="L134" s="45">
        <f>COUNTIFS($C$6:$C134,C134,$I$6:$I134,I134)</f>
        <v>2</v>
      </c>
      <c r="M134" s="45" t="s">
        <v>387</v>
      </c>
    </row>
    <row r="135" spans="1:13" x14ac:dyDescent="0.2">
      <c r="A135" s="8" t="s">
        <v>165</v>
      </c>
      <c r="B135" s="8" t="s">
        <v>93</v>
      </c>
      <c r="C135" s="8" t="s">
        <v>183</v>
      </c>
      <c r="D135" s="8" t="s">
        <v>1</v>
      </c>
      <c r="E135" s="8" t="s">
        <v>114</v>
      </c>
      <c r="F135" s="9" t="s">
        <v>103</v>
      </c>
      <c r="G135" s="20">
        <v>42442</v>
      </c>
      <c r="H135" s="5">
        <v>138</v>
      </c>
      <c r="I135" s="8" t="s">
        <v>114</v>
      </c>
      <c r="J135" s="45">
        <f t="shared" ref="J135:J198" si="9">SUMIFS($H$6:$H$3208,$C$6:$C$3208,$C135,$I$6:$I$3208,$I135)</f>
        <v>448</v>
      </c>
      <c r="K135" s="45">
        <f t="shared" ref="K135:K198" si="10">IFERROR(J135/$G$5,0)</f>
        <v>15.448275862068966</v>
      </c>
      <c r="L135" s="45">
        <f>COUNTIFS($C$6:$C135,C135,$I$6:$I135,I135)</f>
        <v>3</v>
      </c>
      <c r="M135" s="45" t="s">
        <v>387</v>
      </c>
    </row>
    <row r="136" spans="1:13" x14ac:dyDescent="0.2">
      <c r="A136" s="8" t="s">
        <v>178</v>
      </c>
      <c r="B136" s="8" t="s">
        <v>58</v>
      </c>
      <c r="C136" s="8" t="str">
        <f>UPPER(A136)&amp;" "&amp;B136</f>
        <v>CUMMINS Tom</v>
      </c>
      <c r="D136" s="8" t="s">
        <v>1</v>
      </c>
      <c r="E136" s="10" t="s">
        <v>194</v>
      </c>
      <c r="F136" s="9" t="s">
        <v>103</v>
      </c>
      <c r="G136" s="20">
        <v>42596</v>
      </c>
      <c r="H136" s="5">
        <v>87</v>
      </c>
      <c r="I136" s="8" t="s">
        <v>194</v>
      </c>
      <c r="J136" s="45">
        <f t="shared" si="9"/>
        <v>145</v>
      </c>
      <c r="K136" s="45">
        <f t="shared" si="10"/>
        <v>5</v>
      </c>
      <c r="L136" s="45">
        <f>COUNTIFS($C$6:$C136,C136,$I$6:$I136,I136)</f>
        <v>1</v>
      </c>
      <c r="M136" s="45" t="s">
        <v>387</v>
      </c>
    </row>
    <row r="137" spans="1:13" x14ac:dyDescent="0.2">
      <c r="A137" s="8" t="s">
        <v>178</v>
      </c>
      <c r="B137" s="8" t="s">
        <v>58</v>
      </c>
      <c r="C137" s="8" t="s">
        <v>238</v>
      </c>
      <c r="D137" s="8" t="s">
        <v>1</v>
      </c>
      <c r="E137" s="10" t="s">
        <v>194</v>
      </c>
      <c r="F137" s="9" t="s">
        <v>103</v>
      </c>
      <c r="G137" s="61">
        <v>42652</v>
      </c>
      <c r="H137" s="5">
        <v>58</v>
      </c>
      <c r="I137" s="8" t="s">
        <v>194</v>
      </c>
      <c r="J137" s="45">
        <f t="shared" si="9"/>
        <v>145</v>
      </c>
      <c r="K137" s="45">
        <f t="shared" si="10"/>
        <v>5</v>
      </c>
      <c r="L137" s="45">
        <f>COUNTIFS($C$6:$C137,C137,$I$6:$I137,I137)</f>
        <v>2</v>
      </c>
      <c r="M137" s="45" t="s">
        <v>387</v>
      </c>
    </row>
    <row r="138" spans="1:13" x14ac:dyDescent="0.2">
      <c r="A138" s="8" t="s">
        <v>155</v>
      </c>
      <c r="B138" s="8" t="s">
        <v>54</v>
      </c>
      <c r="C138" s="8" t="str">
        <f>UPPER(A138)&amp;" "&amp;B138</f>
        <v>D'ALESSANDRO Phil</v>
      </c>
      <c r="D138" s="8" t="s">
        <v>1</v>
      </c>
      <c r="E138" s="8" t="s">
        <v>114</v>
      </c>
      <c r="F138" s="9" t="s">
        <v>103</v>
      </c>
      <c r="G138" s="20">
        <v>42386</v>
      </c>
      <c r="H138" s="3">
        <v>152</v>
      </c>
      <c r="I138" s="8" t="s">
        <v>114</v>
      </c>
      <c r="J138" s="45">
        <f t="shared" si="9"/>
        <v>400</v>
      </c>
      <c r="K138" s="45">
        <f t="shared" si="10"/>
        <v>13.793103448275861</v>
      </c>
      <c r="L138" s="45">
        <f>COUNTIFS($C$6:$C138,C138,$I$6:$I138,I138)</f>
        <v>1</v>
      </c>
      <c r="M138" s="45" t="s">
        <v>387</v>
      </c>
    </row>
    <row r="139" spans="1:13" x14ac:dyDescent="0.2">
      <c r="A139" s="8" t="s">
        <v>155</v>
      </c>
      <c r="B139" s="8" t="s">
        <v>54</v>
      </c>
      <c r="C139" s="8" t="str">
        <f>UPPER(A139)&amp;" "&amp;B139</f>
        <v>D'ALESSANDRO Phil</v>
      </c>
      <c r="D139" s="8" t="s">
        <v>1</v>
      </c>
      <c r="E139" s="8" t="s">
        <v>114</v>
      </c>
      <c r="F139" s="9" t="s">
        <v>103</v>
      </c>
      <c r="G139" s="20">
        <v>42435</v>
      </c>
      <c r="H139" s="5">
        <v>129</v>
      </c>
      <c r="I139" s="8" t="s">
        <v>114</v>
      </c>
      <c r="J139" s="45">
        <f t="shared" si="9"/>
        <v>400</v>
      </c>
      <c r="K139" s="45">
        <f t="shared" si="10"/>
        <v>13.793103448275861</v>
      </c>
      <c r="L139" s="45">
        <f>COUNTIFS($C$6:$C139,C139,$I$6:$I139,I139)</f>
        <v>2</v>
      </c>
      <c r="M139" s="45" t="s">
        <v>387</v>
      </c>
    </row>
    <row r="140" spans="1:13" x14ac:dyDescent="0.2">
      <c r="A140" s="8" t="s">
        <v>155</v>
      </c>
      <c r="B140" s="8" t="s">
        <v>54</v>
      </c>
      <c r="C140" s="8" t="str">
        <f>UPPER(A140)&amp;" "&amp;B140</f>
        <v>D'ALESSANDRO Phil</v>
      </c>
      <c r="D140" s="8" t="s">
        <v>1</v>
      </c>
      <c r="E140" s="8" t="s">
        <v>114</v>
      </c>
      <c r="F140" s="9" t="s">
        <v>103</v>
      </c>
      <c r="G140" s="20">
        <v>42477</v>
      </c>
      <c r="H140" s="5">
        <v>119</v>
      </c>
      <c r="I140" s="8" t="s">
        <v>114</v>
      </c>
      <c r="J140" s="45">
        <f t="shared" si="9"/>
        <v>400</v>
      </c>
      <c r="K140" s="45">
        <f t="shared" si="10"/>
        <v>13.793103448275861</v>
      </c>
      <c r="L140" s="45">
        <f>COUNTIFS($C$6:$C140,C140,$I$6:$I140,I140)</f>
        <v>3</v>
      </c>
      <c r="M140" s="45" t="s">
        <v>387</v>
      </c>
    </row>
    <row r="141" spans="1:13" x14ac:dyDescent="0.2">
      <c r="A141" s="8" t="s">
        <v>161</v>
      </c>
      <c r="B141" s="8" t="s">
        <v>86</v>
      </c>
      <c r="C141" s="8" t="str">
        <f>UPPER(A141)&amp;" "&amp;B141</f>
        <v>DAVIES Adam</v>
      </c>
      <c r="D141" s="8" t="s">
        <v>1</v>
      </c>
      <c r="E141" s="8" t="s">
        <v>0</v>
      </c>
      <c r="F141" s="9" t="s">
        <v>103</v>
      </c>
      <c r="G141" s="20">
        <v>42428</v>
      </c>
      <c r="H141" s="5">
        <v>117</v>
      </c>
      <c r="I141" s="8" t="s">
        <v>0</v>
      </c>
      <c r="J141" s="45">
        <f t="shared" si="9"/>
        <v>489</v>
      </c>
      <c r="K141" s="45">
        <f t="shared" si="10"/>
        <v>16.862068965517242</v>
      </c>
      <c r="L141" s="45">
        <f>COUNTIFS($C$6:$C141,C141,$I$6:$I141,I141)</f>
        <v>1</v>
      </c>
      <c r="M141" s="45" t="s">
        <v>387</v>
      </c>
    </row>
    <row r="142" spans="1:13" x14ac:dyDescent="0.2">
      <c r="A142" s="8" t="s">
        <v>161</v>
      </c>
      <c r="B142" s="8" t="s">
        <v>86</v>
      </c>
      <c r="C142" s="8" t="s">
        <v>240</v>
      </c>
      <c r="D142" s="8" t="s">
        <v>1</v>
      </c>
      <c r="E142" s="8" t="s">
        <v>0</v>
      </c>
      <c r="F142" s="9" t="s">
        <v>103</v>
      </c>
      <c r="G142" s="61">
        <v>42645</v>
      </c>
      <c r="H142" s="5">
        <v>90</v>
      </c>
      <c r="I142" s="8" t="s">
        <v>0</v>
      </c>
      <c r="J142" s="45">
        <f t="shared" si="9"/>
        <v>489</v>
      </c>
      <c r="K142" s="45">
        <f t="shared" si="10"/>
        <v>16.862068965517242</v>
      </c>
      <c r="L142" s="45">
        <f>COUNTIFS($C$6:$C142,C142,$I$6:$I142,I142)</f>
        <v>2</v>
      </c>
      <c r="M142" s="45" t="s">
        <v>387</v>
      </c>
    </row>
    <row r="143" spans="1:13" x14ac:dyDescent="0.2">
      <c r="A143" s="8" t="s">
        <v>161</v>
      </c>
      <c r="B143" s="8" t="s">
        <v>86</v>
      </c>
      <c r="C143" s="8" t="s">
        <v>240</v>
      </c>
      <c r="D143" s="8" t="s">
        <v>1</v>
      </c>
      <c r="E143" s="8" t="s">
        <v>0</v>
      </c>
      <c r="F143" s="9" t="s">
        <v>103</v>
      </c>
      <c r="G143" s="61">
        <v>42624</v>
      </c>
      <c r="H143" s="5">
        <v>68</v>
      </c>
      <c r="I143" s="8" t="s">
        <v>0</v>
      </c>
      <c r="J143" s="45">
        <f t="shared" si="9"/>
        <v>489</v>
      </c>
      <c r="K143" s="45">
        <f t="shared" si="10"/>
        <v>16.862068965517242</v>
      </c>
      <c r="L143" s="45">
        <f>COUNTIFS($C$6:$C143,C143,$I$6:$I143,I143)</f>
        <v>3</v>
      </c>
      <c r="M143" s="45" t="s">
        <v>387</v>
      </c>
    </row>
    <row r="144" spans="1:13" x14ac:dyDescent="0.2">
      <c r="A144" s="8" t="s">
        <v>161</v>
      </c>
      <c r="B144" s="8" t="s">
        <v>86</v>
      </c>
      <c r="C144" s="8" t="str">
        <f t="shared" ref="C144:C149" si="11">UPPER(A144)&amp;" "&amp;B144</f>
        <v>DAVIES Adam</v>
      </c>
      <c r="D144" s="8" t="s">
        <v>1</v>
      </c>
      <c r="E144" s="8" t="s">
        <v>0</v>
      </c>
      <c r="F144" s="9" t="s">
        <v>103</v>
      </c>
      <c r="G144" s="20">
        <v>42512</v>
      </c>
      <c r="H144" s="5">
        <v>64</v>
      </c>
      <c r="I144" s="8" t="s">
        <v>0</v>
      </c>
      <c r="J144" s="45">
        <f t="shared" si="9"/>
        <v>489</v>
      </c>
      <c r="K144" s="45">
        <f t="shared" si="10"/>
        <v>16.862068965517242</v>
      </c>
      <c r="L144" s="45">
        <f>COUNTIFS($C$6:$C144,C144,$I$6:$I144,I144)</f>
        <v>4</v>
      </c>
      <c r="M144" s="45" t="s">
        <v>387</v>
      </c>
    </row>
    <row r="145" spans="1:13" x14ac:dyDescent="0.2">
      <c r="A145" s="8" t="s">
        <v>161</v>
      </c>
      <c r="B145" s="8" t="s">
        <v>86</v>
      </c>
      <c r="C145" s="8" t="str">
        <f t="shared" si="11"/>
        <v>DAVIES Adam</v>
      </c>
      <c r="D145" s="8" t="s">
        <v>1</v>
      </c>
      <c r="E145" s="8" t="s">
        <v>0</v>
      </c>
      <c r="F145" s="9" t="s">
        <v>103</v>
      </c>
      <c r="G145" s="20">
        <v>42610</v>
      </c>
      <c r="H145" s="5">
        <v>58</v>
      </c>
      <c r="I145" s="8" t="s">
        <v>0</v>
      </c>
      <c r="J145" s="45">
        <f t="shared" si="9"/>
        <v>489</v>
      </c>
      <c r="K145" s="45">
        <f t="shared" si="10"/>
        <v>16.862068965517242</v>
      </c>
      <c r="L145" s="45">
        <f>COUNTIFS($C$6:$C145,C145,$I$6:$I145,I145)</f>
        <v>5</v>
      </c>
      <c r="M145" s="45" t="s">
        <v>387</v>
      </c>
    </row>
    <row r="146" spans="1:13" x14ac:dyDescent="0.2">
      <c r="A146" s="8" t="s">
        <v>161</v>
      </c>
      <c r="B146" s="8" t="s">
        <v>86</v>
      </c>
      <c r="C146" s="8" t="str">
        <f t="shared" si="11"/>
        <v>DAVIES Adam</v>
      </c>
      <c r="D146" s="8" t="s">
        <v>1</v>
      </c>
      <c r="E146" s="8" t="s">
        <v>0</v>
      </c>
      <c r="F146" s="9" t="s">
        <v>103</v>
      </c>
      <c r="G146" s="20">
        <v>42463</v>
      </c>
      <c r="H146" s="5">
        <v>56</v>
      </c>
      <c r="I146" s="8" t="s">
        <v>0</v>
      </c>
      <c r="J146" s="45">
        <f t="shared" si="9"/>
        <v>489</v>
      </c>
      <c r="K146" s="45">
        <f t="shared" si="10"/>
        <v>16.862068965517242</v>
      </c>
      <c r="L146" s="45">
        <f>COUNTIFS($C$6:$C146,C146,$I$6:$I146,I146)</f>
        <v>6</v>
      </c>
      <c r="M146" s="45" t="s">
        <v>387</v>
      </c>
    </row>
    <row r="147" spans="1:13" x14ac:dyDescent="0.2">
      <c r="A147" s="8" t="s">
        <v>161</v>
      </c>
      <c r="B147" s="8" t="s">
        <v>86</v>
      </c>
      <c r="C147" s="8" t="str">
        <f t="shared" si="11"/>
        <v>DAVIES Adam</v>
      </c>
      <c r="D147" s="8" t="s">
        <v>1</v>
      </c>
      <c r="E147" s="8" t="s">
        <v>0</v>
      </c>
      <c r="F147" s="9" t="s">
        <v>103</v>
      </c>
      <c r="G147" s="20">
        <v>42477</v>
      </c>
      <c r="H147" s="5">
        <v>36</v>
      </c>
      <c r="I147" s="8" t="s">
        <v>0</v>
      </c>
      <c r="J147" s="45">
        <f t="shared" si="9"/>
        <v>489</v>
      </c>
      <c r="K147" s="45">
        <f t="shared" si="10"/>
        <v>16.862068965517242</v>
      </c>
      <c r="L147" s="45">
        <f>COUNTIFS($C$6:$C147,C147,$I$6:$I147,I147)</f>
        <v>7</v>
      </c>
      <c r="M147" s="45" t="s">
        <v>387</v>
      </c>
    </row>
    <row r="148" spans="1:13" x14ac:dyDescent="0.2">
      <c r="A148" s="8" t="s">
        <v>161</v>
      </c>
      <c r="B148" s="8" t="s">
        <v>85</v>
      </c>
      <c r="C148" s="8" t="str">
        <f t="shared" si="11"/>
        <v>DAVIES Rhian</v>
      </c>
      <c r="D148" s="8" t="s">
        <v>1</v>
      </c>
      <c r="E148" s="8" t="s">
        <v>0</v>
      </c>
      <c r="F148" s="9" t="s">
        <v>103</v>
      </c>
      <c r="G148" s="20">
        <v>42428</v>
      </c>
      <c r="H148" s="5">
        <v>141</v>
      </c>
      <c r="I148" s="8" t="s">
        <v>114</v>
      </c>
      <c r="J148" s="45">
        <f t="shared" si="9"/>
        <v>272</v>
      </c>
      <c r="K148" s="45">
        <f t="shared" si="10"/>
        <v>9.3793103448275854</v>
      </c>
      <c r="L148" s="45">
        <f>COUNTIFS($C$6:$C148,C148,$I$6:$I148,I148)</f>
        <v>1</v>
      </c>
      <c r="M148" s="45" t="s">
        <v>387</v>
      </c>
    </row>
    <row r="149" spans="1:13" x14ac:dyDescent="0.2">
      <c r="A149" s="8" t="s">
        <v>161</v>
      </c>
      <c r="B149" s="8" t="s">
        <v>85</v>
      </c>
      <c r="C149" s="8" t="str">
        <f t="shared" si="11"/>
        <v>DAVIES Rhian</v>
      </c>
      <c r="D149" s="8" t="s">
        <v>1</v>
      </c>
      <c r="E149" s="8" t="s">
        <v>0</v>
      </c>
      <c r="F149" s="9" t="s">
        <v>103</v>
      </c>
      <c r="G149" s="20">
        <v>42442</v>
      </c>
      <c r="H149" s="5">
        <v>131</v>
      </c>
      <c r="I149" s="8" t="s">
        <v>114</v>
      </c>
      <c r="J149" s="45">
        <f t="shared" si="9"/>
        <v>272</v>
      </c>
      <c r="K149" s="45">
        <f t="shared" si="10"/>
        <v>9.3793103448275854</v>
      </c>
      <c r="L149" s="45">
        <f>COUNTIFS($C$6:$C149,C149,$I$6:$I149,I149)</f>
        <v>2</v>
      </c>
      <c r="M149" s="45" t="s">
        <v>387</v>
      </c>
    </row>
    <row r="150" spans="1:13" x14ac:dyDescent="0.2">
      <c r="A150" s="8" t="s">
        <v>161</v>
      </c>
      <c r="B150" s="8" t="s">
        <v>85</v>
      </c>
      <c r="C150" s="8" t="s">
        <v>241</v>
      </c>
      <c r="D150" s="8" t="s">
        <v>1</v>
      </c>
      <c r="E150" s="8" t="s">
        <v>0</v>
      </c>
      <c r="F150" s="9" t="s">
        <v>103</v>
      </c>
      <c r="G150" s="61">
        <v>42645</v>
      </c>
      <c r="H150" s="5">
        <v>119</v>
      </c>
      <c r="I150" s="8" t="s">
        <v>0</v>
      </c>
      <c r="J150" s="45">
        <f t="shared" si="9"/>
        <v>757</v>
      </c>
      <c r="K150" s="45">
        <f t="shared" si="10"/>
        <v>26.103448275862068</v>
      </c>
      <c r="L150" s="45">
        <f>COUNTIFS($C$6:$C150,C150,$I$6:$I150,I150)</f>
        <v>1</v>
      </c>
      <c r="M150" s="45" t="s">
        <v>387</v>
      </c>
    </row>
    <row r="151" spans="1:13" x14ac:dyDescent="0.2">
      <c r="A151" s="8" t="s">
        <v>161</v>
      </c>
      <c r="B151" s="8" t="s">
        <v>85</v>
      </c>
      <c r="C151" s="8" t="str">
        <f>UPPER(A151)&amp;" "&amp;B151</f>
        <v>DAVIES Rhian</v>
      </c>
      <c r="D151" s="8" t="s">
        <v>1</v>
      </c>
      <c r="E151" s="8" t="s">
        <v>0</v>
      </c>
      <c r="F151" s="9" t="s">
        <v>103</v>
      </c>
      <c r="G151" s="20">
        <v>42505</v>
      </c>
      <c r="H151" s="5">
        <v>116</v>
      </c>
      <c r="I151" s="8" t="s">
        <v>0</v>
      </c>
      <c r="J151" s="45">
        <f t="shared" si="9"/>
        <v>757</v>
      </c>
      <c r="K151" s="45">
        <f t="shared" si="10"/>
        <v>26.103448275862068</v>
      </c>
      <c r="L151" s="45">
        <f>COUNTIFS($C$6:$C151,C151,$I$6:$I151,I151)</f>
        <v>2</v>
      </c>
      <c r="M151" s="45" t="s">
        <v>387</v>
      </c>
    </row>
    <row r="152" spans="1:13" x14ac:dyDescent="0.2">
      <c r="A152" s="8" t="s">
        <v>161</v>
      </c>
      <c r="B152" s="8" t="s">
        <v>85</v>
      </c>
      <c r="C152" s="8" t="str">
        <f>UPPER(A152)&amp;" "&amp;B152</f>
        <v>DAVIES Rhian</v>
      </c>
      <c r="D152" s="8" t="s">
        <v>1</v>
      </c>
      <c r="E152" s="8" t="s">
        <v>0</v>
      </c>
      <c r="F152" s="9" t="s">
        <v>103</v>
      </c>
      <c r="G152" s="20">
        <v>42512</v>
      </c>
      <c r="H152" s="5">
        <v>112</v>
      </c>
      <c r="I152" s="8" t="s">
        <v>0</v>
      </c>
      <c r="J152" s="45">
        <f t="shared" si="9"/>
        <v>757</v>
      </c>
      <c r="K152" s="45">
        <f t="shared" si="10"/>
        <v>26.103448275862068</v>
      </c>
      <c r="L152" s="45">
        <f>COUNTIFS($C$6:$C152,C152,$I$6:$I152,I152)</f>
        <v>3</v>
      </c>
      <c r="M152" s="45" t="s">
        <v>387</v>
      </c>
    </row>
    <row r="153" spans="1:13" x14ac:dyDescent="0.2">
      <c r="A153" s="8" t="s">
        <v>161</v>
      </c>
      <c r="B153" s="8" t="s">
        <v>85</v>
      </c>
      <c r="C153" s="8" t="str">
        <f>UPPER(A153)&amp;" "&amp;B153</f>
        <v>DAVIES Rhian</v>
      </c>
      <c r="D153" s="8" t="s">
        <v>1</v>
      </c>
      <c r="E153" s="8" t="s">
        <v>0</v>
      </c>
      <c r="F153" s="9" t="s">
        <v>103</v>
      </c>
      <c r="G153" s="20">
        <v>42449</v>
      </c>
      <c r="H153" s="5">
        <v>111</v>
      </c>
      <c r="I153" s="8" t="s">
        <v>0</v>
      </c>
      <c r="J153" s="45">
        <f t="shared" si="9"/>
        <v>757</v>
      </c>
      <c r="K153" s="45">
        <f t="shared" si="10"/>
        <v>26.103448275862068</v>
      </c>
      <c r="L153" s="45">
        <f>COUNTIFS($C$6:$C153,C153,$I$6:$I153,I153)</f>
        <v>4</v>
      </c>
      <c r="M153" s="45" t="s">
        <v>387</v>
      </c>
    </row>
    <row r="154" spans="1:13" x14ac:dyDescent="0.2">
      <c r="A154" s="8" t="s">
        <v>161</v>
      </c>
      <c r="B154" s="8" t="s">
        <v>85</v>
      </c>
      <c r="C154" s="8" t="s">
        <v>241</v>
      </c>
      <c r="D154" s="8" t="s">
        <v>1</v>
      </c>
      <c r="E154" s="8" t="s">
        <v>0</v>
      </c>
      <c r="F154" s="9" t="s">
        <v>103</v>
      </c>
      <c r="G154" s="61">
        <v>42624</v>
      </c>
      <c r="H154" s="5">
        <v>104</v>
      </c>
      <c r="I154" s="8" t="s">
        <v>0</v>
      </c>
      <c r="J154" s="45">
        <f t="shared" si="9"/>
        <v>757</v>
      </c>
      <c r="K154" s="45">
        <f t="shared" si="10"/>
        <v>26.103448275862068</v>
      </c>
      <c r="L154" s="45">
        <f>COUNTIFS($C$6:$C154,C154,$I$6:$I154,I154)</f>
        <v>5</v>
      </c>
      <c r="M154" s="45" t="s">
        <v>387</v>
      </c>
    </row>
    <row r="155" spans="1:13" x14ac:dyDescent="0.2">
      <c r="A155" s="8" t="s">
        <v>161</v>
      </c>
      <c r="B155" s="8" t="s">
        <v>85</v>
      </c>
      <c r="C155" s="8" t="str">
        <f>UPPER(A155)&amp;" "&amp;B155</f>
        <v>DAVIES Rhian</v>
      </c>
      <c r="D155" s="8" t="s">
        <v>1</v>
      </c>
      <c r="E155" s="8" t="s">
        <v>0</v>
      </c>
      <c r="F155" s="9" t="s">
        <v>103</v>
      </c>
      <c r="G155" s="20">
        <v>42463</v>
      </c>
      <c r="H155" s="5">
        <v>103</v>
      </c>
      <c r="I155" s="8" t="s">
        <v>0</v>
      </c>
      <c r="J155" s="45">
        <f t="shared" si="9"/>
        <v>757</v>
      </c>
      <c r="K155" s="45">
        <f t="shared" si="10"/>
        <v>26.103448275862068</v>
      </c>
      <c r="L155" s="45">
        <f>COUNTIFS($C$6:$C155,C155,$I$6:$I155,I155)</f>
        <v>6</v>
      </c>
      <c r="M155" s="45" t="s">
        <v>387</v>
      </c>
    </row>
    <row r="156" spans="1:13" x14ac:dyDescent="0.2">
      <c r="A156" s="8" t="s">
        <v>161</v>
      </c>
      <c r="B156" s="8" t="s">
        <v>85</v>
      </c>
      <c r="C156" s="8" t="str">
        <f>UPPER(A156)&amp;" "&amp;B156</f>
        <v>DAVIES Rhian</v>
      </c>
      <c r="D156" s="8" t="s">
        <v>1</v>
      </c>
      <c r="E156" s="8" t="s">
        <v>0</v>
      </c>
      <c r="F156" s="9" t="s">
        <v>103</v>
      </c>
      <c r="G156" s="20">
        <v>42477</v>
      </c>
      <c r="H156" s="5">
        <v>92</v>
      </c>
      <c r="I156" s="8" t="s">
        <v>0</v>
      </c>
      <c r="J156" s="45">
        <f t="shared" si="9"/>
        <v>757</v>
      </c>
      <c r="K156" s="45">
        <f t="shared" si="10"/>
        <v>26.103448275862068</v>
      </c>
      <c r="L156" s="45">
        <f>COUNTIFS($C$6:$C156,C156,$I$6:$I156,I156)</f>
        <v>7</v>
      </c>
      <c r="M156" s="45" t="s">
        <v>387</v>
      </c>
    </row>
    <row r="157" spans="1:13" x14ac:dyDescent="0.2">
      <c r="A157" s="8" t="s">
        <v>179</v>
      </c>
      <c r="B157" s="8" t="s">
        <v>111</v>
      </c>
      <c r="C157" s="8" t="s">
        <v>242</v>
      </c>
      <c r="D157" s="8" t="s">
        <v>1</v>
      </c>
      <c r="E157" s="8" t="s">
        <v>0</v>
      </c>
      <c r="F157" s="9" t="s">
        <v>103</v>
      </c>
      <c r="G157" s="61">
        <v>42659</v>
      </c>
      <c r="H157" s="5">
        <v>90</v>
      </c>
      <c r="I157" s="8" t="s">
        <v>0</v>
      </c>
      <c r="J157" s="45">
        <f t="shared" si="9"/>
        <v>135</v>
      </c>
      <c r="K157" s="45">
        <f t="shared" si="10"/>
        <v>4.6551724137931032</v>
      </c>
      <c r="L157" s="45">
        <f>COUNTIFS($C$6:$C157,C157,$I$6:$I157,I157)</f>
        <v>1</v>
      </c>
      <c r="M157" s="45" t="s">
        <v>387</v>
      </c>
    </row>
    <row r="158" spans="1:13" x14ac:dyDescent="0.2">
      <c r="A158" s="8" t="s">
        <v>179</v>
      </c>
      <c r="B158" s="8" t="s">
        <v>111</v>
      </c>
      <c r="C158" s="8" t="str">
        <f t="shared" ref="C158:C185" si="12">UPPER(A158)&amp;" "&amp;B158</f>
        <v>DAVISON Keiran</v>
      </c>
      <c r="D158" s="8" t="s">
        <v>1</v>
      </c>
      <c r="E158" s="8" t="s">
        <v>0</v>
      </c>
      <c r="F158" s="9" t="s">
        <v>103</v>
      </c>
      <c r="G158" s="20">
        <v>42610</v>
      </c>
      <c r="H158" s="5">
        <v>45</v>
      </c>
      <c r="I158" s="8" t="s">
        <v>0</v>
      </c>
      <c r="J158" s="45">
        <f t="shared" si="9"/>
        <v>135</v>
      </c>
      <c r="K158" s="45">
        <f t="shared" si="10"/>
        <v>4.6551724137931032</v>
      </c>
      <c r="L158" s="45">
        <f>COUNTIFS($C$6:$C158,C158,$I$6:$I158,I158)</f>
        <v>2</v>
      </c>
      <c r="M158" s="45" t="s">
        <v>387</v>
      </c>
    </row>
    <row r="159" spans="1:13" x14ac:dyDescent="0.2">
      <c r="A159" s="8" t="s">
        <v>202</v>
      </c>
      <c r="B159" s="8" t="s">
        <v>104</v>
      </c>
      <c r="C159" s="8" t="str">
        <f t="shared" si="12"/>
        <v>DEDMAN Gordon</v>
      </c>
      <c r="D159" s="10" t="s">
        <v>1</v>
      </c>
      <c r="E159" s="8" t="s">
        <v>0</v>
      </c>
      <c r="F159" s="9" t="s">
        <v>103</v>
      </c>
      <c r="G159" s="20">
        <v>42540</v>
      </c>
      <c r="H159" s="5">
        <v>53</v>
      </c>
      <c r="I159" s="8" t="s">
        <v>0</v>
      </c>
      <c r="J159" s="45">
        <f t="shared" si="9"/>
        <v>101</v>
      </c>
      <c r="K159" s="45">
        <f t="shared" si="10"/>
        <v>3.4827586206896552</v>
      </c>
      <c r="L159" s="45">
        <f>COUNTIFS($C$6:$C159,C159,$I$6:$I159,I159)</f>
        <v>1</v>
      </c>
      <c r="M159" s="45" t="s">
        <v>387</v>
      </c>
    </row>
    <row r="160" spans="1:13" x14ac:dyDescent="0.2">
      <c r="A160" s="8" t="s">
        <v>202</v>
      </c>
      <c r="B160" s="8" t="s">
        <v>104</v>
      </c>
      <c r="C160" s="8" t="str">
        <f t="shared" si="12"/>
        <v>DEDMAN Gordon</v>
      </c>
      <c r="D160" s="10" t="s">
        <v>1</v>
      </c>
      <c r="E160" s="8" t="s">
        <v>0</v>
      </c>
      <c r="F160" s="9" t="s">
        <v>103</v>
      </c>
      <c r="G160" s="20">
        <v>42554</v>
      </c>
      <c r="H160" s="5">
        <v>48</v>
      </c>
      <c r="I160" s="8" t="s">
        <v>0</v>
      </c>
      <c r="J160" s="45">
        <f t="shared" si="9"/>
        <v>101</v>
      </c>
      <c r="K160" s="45">
        <f t="shared" si="10"/>
        <v>3.4827586206896552</v>
      </c>
      <c r="L160" s="45">
        <f>COUNTIFS($C$6:$C160,C160,$I$6:$I160,I160)</f>
        <v>2</v>
      </c>
      <c r="M160" s="45" t="s">
        <v>387</v>
      </c>
    </row>
    <row r="161" spans="1:13" x14ac:dyDescent="0.2">
      <c r="A161" s="8" t="s">
        <v>201</v>
      </c>
      <c r="B161" s="8" t="s">
        <v>100</v>
      </c>
      <c r="C161" s="8" t="str">
        <f t="shared" si="12"/>
        <v>DEMPSTER Jackson</v>
      </c>
      <c r="D161" s="10" t="s">
        <v>2</v>
      </c>
      <c r="E161" s="8" t="s">
        <v>114</v>
      </c>
      <c r="F161" s="9" t="s">
        <v>103</v>
      </c>
      <c r="G161" s="20">
        <v>42505</v>
      </c>
      <c r="H161" s="5">
        <v>155</v>
      </c>
      <c r="I161" s="8" t="s">
        <v>114</v>
      </c>
      <c r="J161" s="45">
        <f t="shared" si="9"/>
        <v>498</v>
      </c>
      <c r="K161" s="45">
        <f t="shared" si="10"/>
        <v>17.172413793103448</v>
      </c>
      <c r="L161" s="45">
        <f>COUNTIFS($C$6:$C161,C161,$I$6:$I161,I161)</f>
        <v>1</v>
      </c>
      <c r="M161" s="45" t="s">
        <v>387</v>
      </c>
    </row>
    <row r="162" spans="1:13" x14ac:dyDescent="0.2">
      <c r="A162" s="8" t="s">
        <v>201</v>
      </c>
      <c r="B162" s="8" t="s">
        <v>100</v>
      </c>
      <c r="C162" s="8" t="str">
        <f t="shared" si="12"/>
        <v>DEMPSTER Jackson</v>
      </c>
      <c r="D162" s="10" t="s">
        <v>2</v>
      </c>
      <c r="E162" s="8" t="s">
        <v>114</v>
      </c>
      <c r="F162" s="9" t="s">
        <v>103</v>
      </c>
      <c r="G162" s="20">
        <v>42442</v>
      </c>
      <c r="H162" s="5">
        <v>123</v>
      </c>
      <c r="I162" s="8" t="s">
        <v>114</v>
      </c>
      <c r="J162" s="45">
        <f t="shared" si="9"/>
        <v>498</v>
      </c>
      <c r="K162" s="45">
        <f t="shared" si="10"/>
        <v>17.172413793103448</v>
      </c>
      <c r="L162" s="45">
        <f>COUNTIFS($C$6:$C162,C162,$I$6:$I162,I162)</f>
        <v>2</v>
      </c>
      <c r="M162" s="45" t="s">
        <v>387</v>
      </c>
    </row>
    <row r="163" spans="1:13" x14ac:dyDescent="0.2">
      <c r="A163" s="8" t="s">
        <v>201</v>
      </c>
      <c r="B163" s="8" t="s">
        <v>100</v>
      </c>
      <c r="C163" s="8" t="str">
        <f t="shared" si="12"/>
        <v>DEMPSTER Jackson</v>
      </c>
      <c r="D163" s="10" t="s">
        <v>2</v>
      </c>
      <c r="E163" s="8" t="s">
        <v>114</v>
      </c>
      <c r="F163" s="9" t="s">
        <v>103</v>
      </c>
      <c r="G163" s="20">
        <v>42421</v>
      </c>
      <c r="H163" s="5">
        <v>120</v>
      </c>
      <c r="I163" s="8" t="s">
        <v>114</v>
      </c>
      <c r="J163" s="45">
        <f t="shared" si="9"/>
        <v>498</v>
      </c>
      <c r="K163" s="45">
        <f t="shared" si="10"/>
        <v>17.172413793103448</v>
      </c>
      <c r="L163" s="45">
        <f>COUNTIFS($C$6:$C163,C163,$I$6:$I163,I163)</f>
        <v>3</v>
      </c>
      <c r="M163" s="45" t="s">
        <v>387</v>
      </c>
    </row>
    <row r="164" spans="1:13" x14ac:dyDescent="0.2">
      <c r="A164" s="8" t="s">
        <v>201</v>
      </c>
      <c r="B164" s="8" t="s">
        <v>100</v>
      </c>
      <c r="C164" s="8" t="str">
        <f t="shared" si="12"/>
        <v>DEMPSTER Jackson</v>
      </c>
      <c r="D164" s="10" t="s">
        <v>2</v>
      </c>
      <c r="E164" s="8" t="s">
        <v>114</v>
      </c>
      <c r="F164" s="9" t="s">
        <v>103</v>
      </c>
      <c r="G164" s="20">
        <v>42435</v>
      </c>
      <c r="H164" s="5">
        <v>100</v>
      </c>
      <c r="I164" s="8" t="s">
        <v>114</v>
      </c>
      <c r="J164" s="45">
        <f t="shared" si="9"/>
        <v>498</v>
      </c>
      <c r="K164" s="45">
        <f t="shared" si="10"/>
        <v>17.172413793103448</v>
      </c>
      <c r="L164" s="45">
        <f>COUNTIFS($C$6:$C164,C164,$I$6:$I164,I164)</f>
        <v>4</v>
      </c>
      <c r="M164" s="45" t="s">
        <v>387</v>
      </c>
    </row>
    <row r="165" spans="1:13" x14ac:dyDescent="0.2">
      <c r="A165" s="8" t="s">
        <v>125</v>
      </c>
      <c r="B165" s="8" t="s">
        <v>22</v>
      </c>
      <c r="C165" s="8" t="str">
        <f t="shared" si="12"/>
        <v>DIGHTON Damian</v>
      </c>
      <c r="D165" s="8" t="s">
        <v>1</v>
      </c>
      <c r="E165" s="8" t="s">
        <v>0</v>
      </c>
      <c r="F165" s="9" t="s">
        <v>103</v>
      </c>
      <c r="G165" s="20">
        <v>42386</v>
      </c>
      <c r="H165" s="3">
        <v>48</v>
      </c>
      <c r="I165" s="8" t="s">
        <v>114</v>
      </c>
      <c r="J165" s="45">
        <f t="shared" si="9"/>
        <v>48</v>
      </c>
      <c r="K165" s="45">
        <f t="shared" si="10"/>
        <v>1.6551724137931034</v>
      </c>
      <c r="L165" s="45">
        <f>COUNTIFS($C$6:$C165,C165,$I$6:$I165,I165)</f>
        <v>1</v>
      </c>
      <c r="M165" s="45" t="s">
        <v>386</v>
      </c>
    </row>
    <row r="166" spans="1:13" x14ac:dyDescent="0.2">
      <c r="A166" s="8" t="s">
        <v>125</v>
      </c>
      <c r="B166" s="8" t="s">
        <v>22</v>
      </c>
      <c r="C166" s="8" t="str">
        <f t="shared" si="12"/>
        <v>DIGHTON Damian</v>
      </c>
      <c r="D166" s="8" t="s">
        <v>1</v>
      </c>
      <c r="E166" s="8" t="s">
        <v>0</v>
      </c>
      <c r="F166" s="9" t="s">
        <v>103</v>
      </c>
      <c r="G166" s="20">
        <v>42526</v>
      </c>
      <c r="H166" s="5">
        <v>144</v>
      </c>
      <c r="I166" s="8" t="s">
        <v>0</v>
      </c>
      <c r="J166" s="45">
        <f t="shared" si="9"/>
        <v>1270</v>
      </c>
      <c r="K166" s="45">
        <f t="shared" si="10"/>
        <v>43.793103448275865</v>
      </c>
      <c r="L166" s="45">
        <f>COUNTIFS($C$6:$C166,C166,$I$6:$I166,I166)</f>
        <v>1</v>
      </c>
      <c r="M166" s="45" t="s">
        <v>386</v>
      </c>
    </row>
    <row r="167" spans="1:13" x14ac:dyDescent="0.2">
      <c r="A167" s="8" t="s">
        <v>125</v>
      </c>
      <c r="B167" s="8" t="s">
        <v>22</v>
      </c>
      <c r="C167" s="8" t="str">
        <f t="shared" si="12"/>
        <v>DIGHTON Damian</v>
      </c>
      <c r="D167" s="8" t="s">
        <v>1</v>
      </c>
      <c r="E167" s="8" t="s">
        <v>0</v>
      </c>
      <c r="F167" s="9" t="s">
        <v>103</v>
      </c>
      <c r="G167" s="20">
        <v>42442</v>
      </c>
      <c r="H167" s="5">
        <v>123</v>
      </c>
      <c r="I167" s="8" t="s">
        <v>0</v>
      </c>
      <c r="J167" s="45">
        <f t="shared" si="9"/>
        <v>1270</v>
      </c>
      <c r="K167" s="45">
        <f t="shared" si="10"/>
        <v>43.793103448275865</v>
      </c>
      <c r="L167" s="45">
        <f>COUNTIFS($C$6:$C167,C167,$I$6:$I167,I167)</f>
        <v>2</v>
      </c>
      <c r="M167" s="45" t="s">
        <v>386</v>
      </c>
    </row>
    <row r="168" spans="1:13" x14ac:dyDescent="0.2">
      <c r="A168" s="8" t="s">
        <v>125</v>
      </c>
      <c r="B168" s="8" t="s">
        <v>22</v>
      </c>
      <c r="C168" s="8" t="str">
        <f t="shared" si="12"/>
        <v>DIGHTON Damian</v>
      </c>
      <c r="D168" s="8" t="s">
        <v>1</v>
      </c>
      <c r="E168" s="8" t="s">
        <v>0</v>
      </c>
      <c r="F168" s="9" t="s">
        <v>103</v>
      </c>
      <c r="G168" s="20">
        <v>42512</v>
      </c>
      <c r="H168" s="5">
        <v>123</v>
      </c>
      <c r="I168" s="8" t="s">
        <v>0</v>
      </c>
      <c r="J168" s="45">
        <f t="shared" si="9"/>
        <v>1270</v>
      </c>
      <c r="K168" s="45">
        <f t="shared" si="10"/>
        <v>43.793103448275865</v>
      </c>
      <c r="L168" s="45">
        <f>COUNTIFS($C$6:$C168,C168,$I$6:$I168,I168)</f>
        <v>3</v>
      </c>
      <c r="M168" s="45" t="s">
        <v>386</v>
      </c>
    </row>
    <row r="169" spans="1:13" x14ac:dyDescent="0.2">
      <c r="A169" s="8" t="s">
        <v>125</v>
      </c>
      <c r="B169" s="8" t="s">
        <v>22</v>
      </c>
      <c r="C169" s="8" t="str">
        <f t="shared" si="12"/>
        <v>DIGHTON Damian</v>
      </c>
      <c r="D169" s="8" t="s">
        <v>1</v>
      </c>
      <c r="E169" s="8" t="s">
        <v>0</v>
      </c>
      <c r="F169" s="9" t="s">
        <v>103</v>
      </c>
      <c r="G169" s="20">
        <v>42463</v>
      </c>
      <c r="H169" s="5">
        <v>104</v>
      </c>
      <c r="I169" s="8" t="s">
        <v>0</v>
      </c>
      <c r="J169" s="45">
        <f t="shared" si="9"/>
        <v>1270</v>
      </c>
      <c r="K169" s="45">
        <f t="shared" si="10"/>
        <v>43.793103448275865</v>
      </c>
      <c r="L169" s="45">
        <f>COUNTIFS($C$6:$C169,C169,$I$6:$I169,I169)</f>
        <v>4</v>
      </c>
      <c r="M169" s="45" t="s">
        <v>386</v>
      </c>
    </row>
    <row r="170" spans="1:13" x14ac:dyDescent="0.2">
      <c r="A170" s="8" t="s">
        <v>125</v>
      </c>
      <c r="B170" s="8" t="s">
        <v>22</v>
      </c>
      <c r="C170" s="8" t="str">
        <f t="shared" si="12"/>
        <v>DIGHTON Damian</v>
      </c>
      <c r="D170" s="8" t="s">
        <v>1</v>
      </c>
      <c r="E170" s="8" t="s">
        <v>0</v>
      </c>
      <c r="F170" s="9" t="s">
        <v>103</v>
      </c>
      <c r="G170" s="20">
        <v>42477</v>
      </c>
      <c r="H170" s="5">
        <v>104</v>
      </c>
      <c r="I170" s="8" t="s">
        <v>0</v>
      </c>
      <c r="J170" s="45">
        <f t="shared" si="9"/>
        <v>1270</v>
      </c>
      <c r="K170" s="45">
        <f t="shared" si="10"/>
        <v>43.793103448275865</v>
      </c>
      <c r="L170" s="45">
        <f>COUNTIFS($C$6:$C170,C170,$I$6:$I170,I170)</f>
        <v>5</v>
      </c>
      <c r="M170" s="45" t="s">
        <v>386</v>
      </c>
    </row>
    <row r="171" spans="1:13" x14ac:dyDescent="0.2">
      <c r="A171" s="8" t="s">
        <v>125</v>
      </c>
      <c r="B171" s="8" t="s">
        <v>22</v>
      </c>
      <c r="C171" s="8" t="str">
        <f t="shared" si="12"/>
        <v>DIGHTON Damian</v>
      </c>
      <c r="D171" s="8" t="s">
        <v>1</v>
      </c>
      <c r="E171" s="8" t="s">
        <v>0</v>
      </c>
      <c r="F171" s="9" t="s">
        <v>103</v>
      </c>
      <c r="G171" s="20">
        <v>42428</v>
      </c>
      <c r="H171" s="5">
        <v>103</v>
      </c>
      <c r="I171" s="8" t="s">
        <v>0</v>
      </c>
      <c r="J171" s="45">
        <f t="shared" si="9"/>
        <v>1270</v>
      </c>
      <c r="K171" s="45">
        <f t="shared" si="10"/>
        <v>43.793103448275865</v>
      </c>
      <c r="L171" s="45">
        <f>COUNTIFS($C$6:$C171,C171,$I$6:$I171,I171)</f>
        <v>6</v>
      </c>
      <c r="M171" s="45" t="s">
        <v>386</v>
      </c>
    </row>
    <row r="172" spans="1:13" x14ac:dyDescent="0.2">
      <c r="A172" s="8" t="s">
        <v>125</v>
      </c>
      <c r="B172" s="8" t="s">
        <v>22</v>
      </c>
      <c r="C172" s="8" t="str">
        <f t="shared" si="12"/>
        <v>DIGHTON Damian</v>
      </c>
      <c r="D172" s="8" t="s">
        <v>1</v>
      </c>
      <c r="E172" s="8" t="s">
        <v>0</v>
      </c>
      <c r="F172" s="9" t="s">
        <v>103</v>
      </c>
      <c r="G172" s="20">
        <v>42435</v>
      </c>
      <c r="H172" s="5">
        <v>97</v>
      </c>
      <c r="I172" s="8" t="s">
        <v>0</v>
      </c>
      <c r="J172" s="45">
        <f t="shared" si="9"/>
        <v>1270</v>
      </c>
      <c r="K172" s="45">
        <f t="shared" si="10"/>
        <v>43.793103448275865</v>
      </c>
      <c r="L172" s="45">
        <f>COUNTIFS($C$6:$C172,C172,$I$6:$I172,I172)</f>
        <v>7</v>
      </c>
      <c r="M172" s="45" t="s">
        <v>386</v>
      </c>
    </row>
    <row r="173" spans="1:13" x14ac:dyDescent="0.2">
      <c r="A173" s="8" t="s">
        <v>125</v>
      </c>
      <c r="B173" s="8" t="s">
        <v>22</v>
      </c>
      <c r="C173" s="8" t="str">
        <f t="shared" si="12"/>
        <v>DIGHTON Damian</v>
      </c>
      <c r="D173" s="8" t="s">
        <v>1</v>
      </c>
      <c r="E173" s="8" t="s">
        <v>0</v>
      </c>
      <c r="F173" s="9" t="s">
        <v>103</v>
      </c>
      <c r="G173" s="20">
        <v>42449</v>
      </c>
      <c r="H173" s="5">
        <v>88</v>
      </c>
      <c r="I173" s="8" t="s">
        <v>0</v>
      </c>
      <c r="J173" s="45">
        <f t="shared" si="9"/>
        <v>1270</v>
      </c>
      <c r="K173" s="45">
        <f t="shared" si="10"/>
        <v>43.793103448275865</v>
      </c>
      <c r="L173" s="45">
        <f>COUNTIFS($C$6:$C173,C173,$I$6:$I173,I173)</f>
        <v>8</v>
      </c>
      <c r="M173" s="45" t="s">
        <v>386</v>
      </c>
    </row>
    <row r="174" spans="1:13" x14ac:dyDescent="0.2">
      <c r="A174" s="8" t="s">
        <v>125</v>
      </c>
      <c r="B174" s="8" t="s">
        <v>22</v>
      </c>
      <c r="C174" s="8" t="str">
        <f t="shared" si="12"/>
        <v>DIGHTON Damian</v>
      </c>
      <c r="D174" s="8" t="s">
        <v>1</v>
      </c>
      <c r="E174" s="8" t="s">
        <v>0</v>
      </c>
      <c r="F174" s="9" t="s">
        <v>103</v>
      </c>
      <c r="G174" s="20">
        <v>42554</v>
      </c>
      <c r="H174" s="5">
        <v>84</v>
      </c>
      <c r="I174" s="8" t="s">
        <v>0</v>
      </c>
      <c r="J174" s="45">
        <f t="shared" si="9"/>
        <v>1270</v>
      </c>
      <c r="K174" s="45">
        <f t="shared" si="10"/>
        <v>43.793103448275865</v>
      </c>
      <c r="L174" s="45">
        <f>COUNTIFS($C$6:$C174,C174,$I$6:$I174,I174)</f>
        <v>9</v>
      </c>
      <c r="M174" s="45" t="s">
        <v>386</v>
      </c>
    </row>
    <row r="175" spans="1:13" x14ac:dyDescent="0.2">
      <c r="A175" s="8" t="s">
        <v>125</v>
      </c>
      <c r="B175" s="8" t="s">
        <v>22</v>
      </c>
      <c r="C175" s="8" t="str">
        <f t="shared" si="12"/>
        <v>DIGHTON Damian</v>
      </c>
      <c r="D175" s="8" t="s">
        <v>1</v>
      </c>
      <c r="E175" s="8" t="s">
        <v>0</v>
      </c>
      <c r="F175" s="9" t="s">
        <v>103</v>
      </c>
      <c r="G175" s="20">
        <v>42414</v>
      </c>
      <c r="H175" s="5">
        <v>82</v>
      </c>
      <c r="I175" s="8" t="s">
        <v>0</v>
      </c>
      <c r="J175" s="45">
        <f t="shared" si="9"/>
        <v>1270</v>
      </c>
      <c r="K175" s="45">
        <f t="shared" si="10"/>
        <v>43.793103448275865</v>
      </c>
      <c r="L175" s="45">
        <f>COUNTIFS($C$6:$C175,C175,$I$6:$I175,I175)</f>
        <v>10</v>
      </c>
      <c r="M175" s="45" t="s">
        <v>386</v>
      </c>
    </row>
    <row r="176" spans="1:13" x14ac:dyDescent="0.2">
      <c r="A176" s="8" t="s">
        <v>125</v>
      </c>
      <c r="B176" s="8" t="s">
        <v>22</v>
      </c>
      <c r="C176" s="8" t="str">
        <f t="shared" si="12"/>
        <v>DIGHTON Damian</v>
      </c>
      <c r="D176" s="8" t="s">
        <v>1</v>
      </c>
      <c r="E176" s="8" t="s">
        <v>0</v>
      </c>
      <c r="F176" s="9" t="s">
        <v>103</v>
      </c>
      <c r="G176" s="20">
        <v>42421</v>
      </c>
      <c r="H176" s="5">
        <v>82</v>
      </c>
      <c r="I176" s="8" t="s">
        <v>0</v>
      </c>
      <c r="J176" s="45">
        <f t="shared" si="9"/>
        <v>1270</v>
      </c>
      <c r="K176" s="45">
        <f t="shared" si="10"/>
        <v>43.793103448275865</v>
      </c>
      <c r="L176" s="45">
        <f>COUNTIFS($C$6:$C176,C176,$I$6:$I176,I176)</f>
        <v>11</v>
      </c>
      <c r="M176" s="45" t="s">
        <v>386</v>
      </c>
    </row>
    <row r="177" spans="1:13" x14ac:dyDescent="0.2">
      <c r="A177" s="8" t="s">
        <v>125</v>
      </c>
      <c r="B177" s="8" t="s">
        <v>22</v>
      </c>
      <c r="C177" s="8" t="str">
        <f t="shared" si="12"/>
        <v>DIGHTON Damian</v>
      </c>
      <c r="D177" s="8" t="s">
        <v>1</v>
      </c>
      <c r="E177" s="8" t="s">
        <v>0</v>
      </c>
      <c r="F177" s="9" t="s">
        <v>103</v>
      </c>
      <c r="G177" s="20">
        <v>42540</v>
      </c>
      <c r="H177" s="5">
        <v>80</v>
      </c>
      <c r="I177" s="8" t="s">
        <v>0</v>
      </c>
      <c r="J177" s="45">
        <f t="shared" si="9"/>
        <v>1270</v>
      </c>
      <c r="K177" s="45">
        <f t="shared" si="10"/>
        <v>43.793103448275865</v>
      </c>
      <c r="L177" s="45">
        <f>COUNTIFS($C$6:$C177,C177,$I$6:$I177,I177)</f>
        <v>12</v>
      </c>
      <c r="M177" s="45" t="s">
        <v>386</v>
      </c>
    </row>
    <row r="178" spans="1:13" x14ac:dyDescent="0.2">
      <c r="A178" s="8" t="s">
        <v>125</v>
      </c>
      <c r="B178" s="8" t="s">
        <v>22</v>
      </c>
      <c r="C178" s="8" t="str">
        <f t="shared" si="12"/>
        <v>DIGHTON Damian</v>
      </c>
      <c r="D178" s="8" t="s">
        <v>1</v>
      </c>
      <c r="E178" s="8" t="s">
        <v>0</v>
      </c>
      <c r="F178" s="9" t="s">
        <v>103</v>
      </c>
      <c r="G178" s="20">
        <v>42505</v>
      </c>
      <c r="H178" s="5">
        <v>56</v>
      </c>
      <c r="I178" s="8" t="s">
        <v>0</v>
      </c>
      <c r="J178" s="45">
        <f t="shared" si="9"/>
        <v>1270</v>
      </c>
      <c r="K178" s="45">
        <f t="shared" si="10"/>
        <v>43.793103448275865</v>
      </c>
      <c r="L178" s="45">
        <f>COUNTIFS($C$6:$C178,C178,$I$6:$I178,I178)</f>
        <v>13</v>
      </c>
      <c r="M178" s="45" t="s">
        <v>386</v>
      </c>
    </row>
    <row r="179" spans="1:13" x14ac:dyDescent="0.2">
      <c r="A179" s="8" t="s">
        <v>200</v>
      </c>
      <c r="B179" s="8" t="s">
        <v>110</v>
      </c>
      <c r="C179" s="8" t="str">
        <f t="shared" si="12"/>
        <v>DIZAN Darryl</v>
      </c>
      <c r="D179" s="10" t="s">
        <v>1</v>
      </c>
      <c r="E179" s="8" t="s">
        <v>114</v>
      </c>
      <c r="F179" s="9" t="s">
        <v>103</v>
      </c>
      <c r="G179" s="20">
        <v>42596</v>
      </c>
      <c r="H179" s="5">
        <v>100</v>
      </c>
      <c r="I179" s="8" t="s">
        <v>114</v>
      </c>
      <c r="J179" s="45">
        <f t="shared" si="9"/>
        <v>100</v>
      </c>
      <c r="K179" s="45">
        <f t="shared" si="10"/>
        <v>3.4482758620689653</v>
      </c>
      <c r="L179" s="45">
        <f>COUNTIFS($C$6:$C179,C179,$I$6:$I179,I179)</f>
        <v>1</v>
      </c>
      <c r="M179" s="45" t="s">
        <v>387</v>
      </c>
    </row>
    <row r="180" spans="1:13" x14ac:dyDescent="0.2">
      <c r="A180" s="8" t="s">
        <v>199</v>
      </c>
      <c r="B180" s="8" t="s">
        <v>63</v>
      </c>
      <c r="C180" s="8" t="str">
        <f t="shared" si="12"/>
        <v>DONHARDT Ian</v>
      </c>
      <c r="D180" s="10"/>
      <c r="E180" s="10"/>
      <c r="F180" s="9" t="s">
        <v>103</v>
      </c>
      <c r="G180" s="20">
        <v>42407</v>
      </c>
      <c r="H180" s="5">
        <v>25</v>
      </c>
      <c r="I180" s="8" t="s">
        <v>0</v>
      </c>
      <c r="J180" s="45">
        <f t="shared" si="9"/>
        <v>25</v>
      </c>
      <c r="K180" s="45">
        <f t="shared" si="10"/>
        <v>0.86206896551724133</v>
      </c>
      <c r="L180" s="45">
        <f>COUNTIFS($C$6:$C180,C180,$I$6:$I180,I180)</f>
        <v>1</v>
      </c>
      <c r="M180" s="45" t="s">
        <v>387</v>
      </c>
    </row>
    <row r="181" spans="1:13" x14ac:dyDescent="0.2">
      <c r="A181" s="8" t="s">
        <v>199</v>
      </c>
      <c r="B181" s="8" t="s">
        <v>37</v>
      </c>
      <c r="C181" s="8" t="str">
        <f t="shared" si="12"/>
        <v>DONHARDT Jacob</v>
      </c>
      <c r="D181" s="10"/>
      <c r="E181" s="10"/>
      <c r="F181" s="9" t="s">
        <v>103</v>
      </c>
      <c r="G181" s="20">
        <v>42407</v>
      </c>
      <c r="H181" s="5">
        <v>8</v>
      </c>
      <c r="I181" s="8" t="s">
        <v>0</v>
      </c>
      <c r="J181" s="45">
        <f t="shared" si="9"/>
        <v>8</v>
      </c>
      <c r="K181" s="45">
        <f t="shared" si="10"/>
        <v>0.27586206896551724</v>
      </c>
      <c r="L181" s="45">
        <f>COUNTIFS($C$6:$C181,C181,$I$6:$I181,I181)</f>
        <v>1</v>
      </c>
      <c r="M181" s="45" t="s">
        <v>387</v>
      </c>
    </row>
    <row r="182" spans="1:13" x14ac:dyDescent="0.2">
      <c r="A182" s="8" t="s">
        <v>166</v>
      </c>
      <c r="B182" s="8" t="s">
        <v>22</v>
      </c>
      <c r="C182" s="8" t="str">
        <f t="shared" si="12"/>
        <v>DWYER Damian</v>
      </c>
      <c r="D182" s="8" t="s">
        <v>1</v>
      </c>
      <c r="E182" s="8" t="s">
        <v>114</v>
      </c>
      <c r="F182" s="9" t="s">
        <v>103</v>
      </c>
      <c r="G182" s="20">
        <v>42477</v>
      </c>
      <c r="H182" s="5">
        <v>151</v>
      </c>
      <c r="I182" s="8" t="s">
        <v>114</v>
      </c>
      <c r="J182" s="45">
        <f t="shared" si="9"/>
        <v>287</v>
      </c>
      <c r="K182" s="45">
        <f t="shared" si="10"/>
        <v>9.8965517241379306</v>
      </c>
      <c r="L182" s="45">
        <f>COUNTIFS($C$6:$C182,C182,$I$6:$I182,I182)</f>
        <v>1</v>
      </c>
      <c r="M182" s="45" t="s">
        <v>387</v>
      </c>
    </row>
    <row r="183" spans="1:13" x14ac:dyDescent="0.2">
      <c r="A183" s="8" t="s">
        <v>166</v>
      </c>
      <c r="B183" s="8" t="s">
        <v>22</v>
      </c>
      <c r="C183" s="8" t="str">
        <f t="shared" si="12"/>
        <v>DWYER Damian</v>
      </c>
      <c r="D183" s="8" t="s">
        <v>1</v>
      </c>
      <c r="E183" s="8" t="s">
        <v>114</v>
      </c>
      <c r="F183" s="9" t="s">
        <v>103</v>
      </c>
      <c r="G183" s="20">
        <v>42442</v>
      </c>
      <c r="H183" s="5">
        <v>136</v>
      </c>
      <c r="I183" s="8" t="s">
        <v>114</v>
      </c>
      <c r="J183" s="45">
        <f t="shared" si="9"/>
        <v>287</v>
      </c>
      <c r="K183" s="45">
        <f t="shared" si="10"/>
        <v>9.8965517241379306</v>
      </c>
      <c r="L183" s="45">
        <f>COUNTIFS($C$6:$C183,C183,$I$6:$I183,I183)</f>
        <v>2</v>
      </c>
      <c r="M183" s="45" t="s">
        <v>387</v>
      </c>
    </row>
    <row r="184" spans="1:13" x14ac:dyDescent="0.2">
      <c r="A184" s="8" t="s">
        <v>127</v>
      </c>
      <c r="B184" s="8" t="s">
        <v>59</v>
      </c>
      <c r="C184" s="8" t="str">
        <f t="shared" si="12"/>
        <v>EDMONDS Lachlan</v>
      </c>
      <c r="D184" s="8" t="s">
        <v>4</v>
      </c>
      <c r="E184" s="10" t="s">
        <v>197</v>
      </c>
      <c r="F184" s="9" t="s">
        <v>103</v>
      </c>
      <c r="G184" s="20">
        <v>42407</v>
      </c>
      <c r="H184" s="5">
        <v>41</v>
      </c>
      <c r="I184" s="8" t="s">
        <v>197</v>
      </c>
      <c r="J184" s="45">
        <f t="shared" si="9"/>
        <v>51</v>
      </c>
      <c r="K184" s="45">
        <f t="shared" si="10"/>
        <v>1.7586206896551724</v>
      </c>
      <c r="L184" s="45">
        <f>COUNTIFS($C$6:$C184,C184,$I$6:$I184,I184)</f>
        <v>1</v>
      </c>
      <c r="M184" s="45" t="s">
        <v>387</v>
      </c>
    </row>
    <row r="185" spans="1:13" x14ac:dyDescent="0.2">
      <c r="A185" s="8" t="s">
        <v>127</v>
      </c>
      <c r="B185" s="8" t="s">
        <v>59</v>
      </c>
      <c r="C185" s="8" t="str">
        <f t="shared" si="12"/>
        <v>EDMONDS Lachlan</v>
      </c>
      <c r="D185" s="8" t="s">
        <v>4</v>
      </c>
      <c r="E185" s="10" t="s">
        <v>197</v>
      </c>
      <c r="F185" s="9" t="s">
        <v>103</v>
      </c>
      <c r="G185" s="20">
        <v>42400</v>
      </c>
      <c r="H185" s="5">
        <v>10</v>
      </c>
      <c r="I185" s="8" t="s">
        <v>197</v>
      </c>
      <c r="J185" s="45">
        <f t="shared" si="9"/>
        <v>51</v>
      </c>
      <c r="K185" s="45">
        <f t="shared" si="10"/>
        <v>1.7586206896551724</v>
      </c>
      <c r="L185" s="45">
        <f>COUNTIFS($C$6:$C185,C185,$I$6:$I185,I185)</f>
        <v>2</v>
      </c>
      <c r="M185" s="45" t="s">
        <v>387</v>
      </c>
    </row>
    <row r="186" spans="1:13" x14ac:dyDescent="0.2">
      <c r="A186" s="8" t="s">
        <v>127</v>
      </c>
      <c r="B186" s="8" t="s">
        <v>59</v>
      </c>
      <c r="C186" s="8" t="s">
        <v>244</v>
      </c>
      <c r="D186" s="8" t="s">
        <v>4</v>
      </c>
      <c r="E186" s="8" t="s">
        <v>197</v>
      </c>
      <c r="F186" s="9" t="s">
        <v>103</v>
      </c>
      <c r="G186" s="61">
        <v>42645</v>
      </c>
      <c r="H186" s="5">
        <v>117</v>
      </c>
      <c r="I186" s="8" t="s">
        <v>114</v>
      </c>
      <c r="J186" s="45">
        <f t="shared" si="9"/>
        <v>117</v>
      </c>
      <c r="K186" s="45">
        <f t="shared" si="10"/>
        <v>4.0344827586206895</v>
      </c>
      <c r="L186" s="45">
        <f>COUNTIFS($C$6:$C186,C186,$I$6:$I186,I186)</f>
        <v>1</v>
      </c>
      <c r="M186" s="45" t="s">
        <v>387</v>
      </c>
    </row>
    <row r="187" spans="1:13" x14ac:dyDescent="0.2">
      <c r="A187" s="8" t="s">
        <v>127</v>
      </c>
      <c r="B187" s="8" t="s">
        <v>59</v>
      </c>
      <c r="C187" s="8" t="s">
        <v>244</v>
      </c>
      <c r="D187" s="8" t="s">
        <v>4</v>
      </c>
      <c r="E187" s="10" t="s">
        <v>197</v>
      </c>
      <c r="F187" s="9" t="s">
        <v>103</v>
      </c>
      <c r="G187" s="61">
        <v>42624</v>
      </c>
      <c r="H187" s="5">
        <v>153</v>
      </c>
      <c r="I187" s="8" t="s">
        <v>0</v>
      </c>
      <c r="J187" s="45">
        <f t="shared" si="9"/>
        <v>153</v>
      </c>
      <c r="K187" s="45">
        <f t="shared" si="10"/>
        <v>5.2758620689655169</v>
      </c>
      <c r="L187" s="45">
        <f>COUNTIFS($C$6:$C187,C187,$I$6:$I187,I187)</f>
        <v>1</v>
      </c>
      <c r="M187" s="45" t="s">
        <v>387</v>
      </c>
    </row>
    <row r="188" spans="1:13" x14ac:dyDescent="0.2">
      <c r="A188" s="8" t="s">
        <v>127</v>
      </c>
      <c r="B188" s="8" t="s">
        <v>119</v>
      </c>
      <c r="C188" s="8" t="s">
        <v>245</v>
      </c>
      <c r="D188" s="8" t="s">
        <v>1</v>
      </c>
      <c r="E188" s="8" t="s">
        <v>114</v>
      </c>
      <c r="F188" s="9" t="s">
        <v>103</v>
      </c>
      <c r="G188" s="61">
        <v>42659</v>
      </c>
      <c r="H188" s="5">
        <v>196</v>
      </c>
      <c r="I188" s="8" t="s">
        <v>114</v>
      </c>
      <c r="J188" s="45">
        <f t="shared" si="9"/>
        <v>2382</v>
      </c>
      <c r="K188" s="45">
        <f t="shared" si="10"/>
        <v>82.137931034482762</v>
      </c>
      <c r="L188" s="45">
        <f>COUNTIFS($C$6:$C188,C188,$I$6:$I188,I188)</f>
        <v>1</v>
      </c>
      <c r="M188" s="45" t="s">
        <v>386</v>
      </c>
    </row>
    <row r="189" spans="1:13" x14ac:dyDescent="0.2">
      <c r="A189" s="8" t="s">
        <v>127</v>
      </c>
      <c r="B189" s="8" t="s">
        <v>119</v>
      </c>
      <c r="C189" s="8" t="s">
        <v>245</v>
      </c>
      <c r="D189" s="8" t="s">
        <v>1</v>
      </c>
      <c r="E189" s="8" t="s">
        <v>114</v>
      </c>
      <c r="F189" s="9" t="s">
        <v>103</v>
      </c>
      <c r="G189" s="61">
        <v>42617</v>
      </c>
      <c r="H189" s="5">
        <v>194</v>
      </c>
      <c r="I189" s="8" t="s">
        <v>114</v>
      </c>
      <c r="J189" s="45">
        <f t="shared" si="9"/>
        <v>2382</v>
      </c>
      <c r="K189" s="45">
        <f t="shared" si="10"/>
        <v>82.137931034482762</v>
      </c>
      <c r="L189" s="45">
        <f>COUNTIFS($C$6:$C189,C189,$I$6:$I189,I189)</f>
        <v>2</v>
      </c>
      <c r="M189" s="45" t="s">
        <v>386</v>
      </c>
    </row>
    <row r="190" spans="1:13" x14ac:dyDescent="0.2">
      <c r="A190" s="8" t="s">
        <v>127</v>
      </c>
      <c r="B190" s="8" t="s">
        <v>119</v>
      </c>
      <c r="C190" s="8" t="s">
        <v>245</v>
      </c>
      <c r="D190" s="8" t="s">
        <v>1</v>
      </c>
      <c r="E190" s="8" t="s">
        <v>114</v>
      </c>
      <c r="F190" s="9" t="s">
        <v>103</v>
      </c>
      <c r="G190" s="61">
        <v>42673</v>
      </c>
      <c r="H190" s="5">
        <v>188</v>
      </c>
      <c r="I190" s="8" t="s">
        <v>114</v>
      </c>
      <c r="J190" s="45">
        <f t="shared" si="9"/>
        <v>2382</v>
      </c>
      <c r="K190" s="45">
        <f t="shared" si="10"/>
        <v>82.137931034482762</v>
      </c>
      <c r="L190" s="45">
        <f>COUNTIFS($C$6:$C190,C190,$I$6:$I190,I190)</f>
        <v>3</v>
      </c>
      <c r="M190" s="45" t="s">
        <v>386</v>
      </c>
    </row>
    <row r="191" spans="1:13" x14ac:dyDescent="0.2">
      <c r="A191" s="8" t="s">
        <v>127</v>
      </c>
      <c r="B191" s="8" t="s">
        <v>119</v>
      </c>
      <c r="C191" s="8" t="s">
        <v>245</v>
      </c>
      <c r="D191" s="8" t="s">
        <v>1</v>
      </c>
      <c r="E191" s="8" t="s">
        <v>114</v>
      </c>
      <c r="F191" s="9" t="s">
        <v>103</v>
      </c>
      <c r="G191" s="61">
        <v>42666</v>
      </c>
      <c r="H191" s="5">
        <v>181</v>
      </c>
      <c r="I191" s="8" t="s">
        <v>114</v>
      </c>
      <c r="J191" s="45">
        <f t="shared" si="9"/>
        <v>2382</v>
      </c>
      <c r="K191" s="45">
        <f t="shared" si="10"/>
        <v>82.137931034482762</v>
      </c>
      <c r="L191" s="45">
        <f>COUNTIFS($C$6:$C191,C191,$I$6:$I191,I191)</f>
        <v>4</v>
      </c>
      <c r="M191" s="45" t="s">
        <v>386</v>
      </c>
    </row>
    <row r="192" spans="1:13" x14ac:dyDescent="0.2">
      <c r="A192" s="8" t="s">
        <v>127</v>
      </c>
      <c r="B192" s="8" t="s">
        <v>119</v>
      </c>
      <c r="C192" s="8" t="str">
        <f>UPPER(A192)&amp;" "&amp;B192</f>
        <v>EDMONDS Rowdy</v>
      </c>
      <c r="D192" s="8" t="s">
        <v>1</v>
      </c>
      <c r="E192" s="8" t="s">
        <v>114</v>
      </c>
      <c r="F192" s="9" t="s">
        <v>103</v>
      </c>
      <c r="G192" s="20">
        <v>42505</v>
      </c>
      <c r="H192" s="5">
        <v>179</v>
      </c>
      <c r="I192" s="8" t="s">
        <v>114</v>
      </c>
      <c r="J192" s="45">
        <f t="shared" si="9"/>
        <v>2382</v>
      </c>
      <c r="K192" s="45">
        <f t="shared" si="10"/>
        <v>82.137931034482762</v>
      </c>
      <c r="L192" s="45">
        <f>COUNTIFS($C$6:$C192,C192,$I$6:$I192,I192)</f>
        <v>5</v>
      </c>
      <c r="M192" s="45" t="s">
        <v>386</v>
      </c>
    </row>
    <row r="193" spans="1:13" x14ac:dyDescent="0.2">
      <c r="A193" s="8" t="s">
        <v>127</v>
      </c>
      <c r="B193" s="8" t="s">
        <v>119</v>
      </c>
      <c r="C193" s="8" t="str">
        <f>UPPER(A193)&amp;" "&amp;B193</f>
        <v>EDMONDS Rowdy</v>
      </c>
      <c r="D193" s="8" t="s">
        <v>1</v>
      </c>
      <c r="E193" s="8" t="s">
        <v>114</v>
      </c>
      <c r="F193" s="9" t="s">
        <v>103</v>
      </c>
      <c r="G193" s="20">
        <v>42512</v>
      </c>
      <c r="H193" s="5">
        <v>178</v>
      </c>
      <c r="I193" s="8" t="s">
        <v>114</v>
      </c>
      <c r="J193" s="45">
        <f t="shared" si="9"/>
        <v>2382</v>
      </c>
      <c r="K193" s="45">
        <f t="shared" si="10"/>
        <v>82.137931034482762</v>
      </c>
      <c r="L193" s="45">
        <f>COUNTIFS($C$6:$C193,C193,$I$6:$I193,I193)</f>
        <v>6</v>
      </c>
      <c r="M193" s="45" t="s">
        <v>386</v>
      </c>
    </row>
    <row r="194" spans="1:13" x14ac:dyDescent="0.2">
      <c r="A194" s="8" t="s">
        <v>127</v>
      </c>
      <c r="B194" s="8" t="s">
        <v>119</v>
      </c>
      <c r="C194" s="8" t="s">
        <v>245</v>
      </c>
      <c r="D194" s="8" t="s">
        <v>1</v>
      </c>
      <c r="E194" s="8" t="s">
        <v>114</v>
      </c>
      <c r="F194" s="9" t="s">
        <v>103</v>
      </c>
      <c r="G194" s="61">
        <v>42624</v>
      </c>
      <c r="H194" s="5">
        <v>173</v>
      </c>
      <c r="I194" s="8" t="s">
        <v>114</v>
      </c>
      <c r="J194" s="45">
        <f t="shared" si="9"/>
        <v>2382</v>
      </c>
      <c r="K194" s="45">
        <f t="shared" si="10"/>
        <v>82.137931034482762</v>
      </c>
      <c r="L194" s="45">
        <f>COUNTIFS($C$6:$C194,C194,$I$6:$I194,I194)</f>
        <v>7</v>
      </c>
      <c r="M194" s="45" t="s">
        <v>386</v>
      </c>
    </row>
    <row r="195" spans="1:13" x14ac:dyDescent="0.2">
      <c r="A195" s="8" t="s">
        <v>127</v>
      </c>
      <c r="B195" s="8" t="s">
        <v>119</v>
      </c>
      <c r="C195" s="8" t="s">
        <v>245</v>
      </c>
      <c r="D195" s="8" t="s">
        <v>1</v>
      </c>
      <c r="E195" s="8" t="s">
        <v>114</v>
      </c>
      <c r="F195" s="9" t="s">
        <v>103</v>
      </c>
      <c r="G195" s="61">
        <v>42645</v>
      </c>
      <c r="H195" s="5">
        <v>165</v>
      </c>
      <c r="I195" s="8" t="s">
        <v>114</v>
      </c>
      <c r="J195" s="45">
        <f t="shared" si="9"/>
        <v>2382</v>
      </c>
      <c r="K195" s="45">
        <f t="shared" si="10"/>
        <v>82.137931034482762</v>
      </c>
      <c r="L195" s="45">
        <f>COUNTIFS($C$6:$C195,C195,$I$6:$I195,I195)</f>
        <v>8</v>
      </c>
      <c r="M195" s="45" t="s">
        <v>386</v>
      </c>
    </row>
    <row r="196" spans="1:13" x14ac:dyDescent="0.2">
      <c r="A196" s="8" t="s">
        <v>127</v>
      </c>
      <c r="B196" s="8" t="s">
        <v>119</v>
      </c>
      <c r="C196" s="8" t="str">
        <f t="shared" ref="C196:C201" si="13">UPPER(A196)&amp;" "&amp;B196</f>
        <v>EDMONDS Rowdy</v>
      </c>
      <c r="D196" s="8" t="s">
        <v>1</v>
      </c>
      <c r="E196" s="8" t="s">
        <v>114</v>
      </c>
      <c r="F196" s="9" t="s">
        <v>103</v>
      </c>
      <c r="G196" s="20">
        <v>42463</v>
      </c>
      <c r="H196" s="5">
        <v>163</v>
      </c>
      <c r="I196" s="8" t="s">
        <v>114</v>
      </c>
      <c r="J196" s="45">
        <f t="shared" si="9"/>
        <v>2382</v>
      </c>
      <c r="K196" s="45">
        <f t="shared" si="10"/>
        <v>82.137931034482762</v>
      </c>
      <c r="L196" s="45">
        <f>COUNTIFS($C$6:$C196,C196,$I$6:$I196,I196)</f>
        <v>9</v>
      </c>
      <c r="M196" s="45" t="s">
        <v>386</v>
      </c>
    </row>
    <row r="197" spans="1:13" x14ac:dyDescent="0.2">
      <c r="A197" s="8" t="s">
        <v>127</v>
      </c>
      <c r="B197" s="8" t="s">
        <v>119</v>
      </c>
      <c r="C197" s="8" t="str">
        <f t="shared" si="13"/>
        <v>EDMONDS Rowdy</v>
      </c>
      <c r="D197" s="8" t="s">
        <v>1</v>
      </c>
      <c r="E197" s="8" t="s">
        <v>114</v>
      </c>
      <c r="F197" s="9" t="s">
        <v>103</v>
      </c>
      <c r="G197" s="20">
        <v>42589</v>
      </c>
      <c r="H197" s="5">
        <v>162</v>
      </c>
      <c r="I197" s="8" t="s">
        <v>114</v>
      </c>
      <c r="J197" s="45">
        <f t="shared" si="9"/>
        <v>2382</v>
      </c>
      <c r="K197" s="45">
        <f t="shared" si="10"/>
        <v>82.137931034482762</v>
      </c>
      <c r="L197" s="45">
        <f>COUNTIFS($C$6:$C197,C197,$I$6:$I197,I197)</f>
        <v>10</v>
      </c>
      <c r="M197" s="45" t="s">
        <v>386</v>
      </c>
    </row>
    <row r="198" spans="1:13" x14ac:dyDescent="0.2">
      <c r="A198" s="8" t="s">
        <v>127</v>
      </c>
      <c r="B198" s="8" t="s">
        <v>119</v>
      </c>
      <c r="C198" s="8" t="str">
        <f t="shared" si="13"/>
        <v>EDMONDS Rowdy</v>
      </c>
      <c r="D198" s="8" t="s">
        <v>1</v>
      </c>
      <c r="E198" s="8" t="s">
        <v>114</v>
      </c>
      <c r="F198" s="9" t="s">
        <v>103</v>
      </c>
      <c r="G198" s="20">
        <v>42554</v>
      </c>
      <c r="H198" s="5">
        <v>161</v>
      </c>
      <c r="I198" s="8" t="s">
        <v>114</v>
      </c>
      <c r="J198" s="45">
        <f t="shared" si="9"/>
        <v>2382</v>
      </c>
      <c r="K198" s="45">
        <f t="shared" si="10"/>
        <v>82.137931034482762</v>
      </c>
      <c r="L198" s="45">
        <f>COUNTIFS($C$6:$C198,C198,$I$6:$I198,I198)</f>
        <v>11</v>
      </c>
      <c r="M198" s="45" t="s">
        <v>386</v>
      </c>
    </row>
    <row r="199" spans="1:13" x14ac:dyDescent="0.2">
      <c r="A199" s="8" t="s">
        <v>127</v>
      </c>
      <c r="B199" s="8" t="s">
        <v>119</v>
      </c>
      <c r="C199" s="8" t="str">
        <f t="shared" si="13"/>
        <v>EDMONDS Rowdy</v>
      </c>
      <c r="D199" s="8" t="s">
        <v>1</v>
      </c>
      <c r="E199" s="8" t="s">
        <v>114</v>
      </c>
      <c r="F199" s="9" t="s">
        <v>103</v>
      </c>
      <c r="G199" s="20">
        <v>42407</v>
      </c>
      <c r="H199" s="5">
        <v>151</v>
      </c>
      <c r="I199" s="8" t="s">
        <v>114</v>
      </c>
      <c r="J199" s="45">
        <f t="shared" ref="J199:J262" si="14">SUMIFS($H$6:$H$3208,$C$6:$C$3208,$C199,$I$6:$I$3208,$I199)</f>
        <v>2382</v>
      </c>
      <c r="K199" s="45">
        <f t="shared" ref="K199:K262" si="15">IFERROR(J199/$G$5,0)</f>
        <v>82.137931034482762</v>
      </c>
      <c r="L199" s="45">
        <f>COUNTIFS($C$6:$C199,C199,$I$6:$I199,I199)</f>
        <v>12</v>
      </c>
      <c r="M199" s="45" t="s">
        <v>386</v>
      </c>
    </row>
    <row r="200" spans="1:13" x14ac:dyDescent="0.2">
      <c r="A200" s="8" t="s">
        <v>127</v>
      </c>
      <c r="B200" s="8" t="s">
        <v>119</v>
      </c>
      <c r="C200" s="8" t="str">
        <f t="shared" si="13"/>
        <v>EDMONDS Rowdy</v>
      </c>
      <c r="D200" s="8" t="s">
        <v>1</v>
      </c>
      <c r="E200" s="8" t="s">
        <v>114</v>
      </c>
      <c r="F200" s="9" t="s">
        <v>103</v>
      </c>
      <c r="G200" s="20">
        <v>42540</v>
      </c>
      <c r="H200" s="5">
        <v>147</v>
      </c>
      <c r="I200" s="8" t="s">
        <v>114</v>
      </c>
      <c r="J200" s="45">
        <f t="shared" si="14"/>
        <v>2382</v>
      </c>
      <c r="K200" s="45">
        <f t="shared" si="15"/>
        <v>82.137931034482762</v>
      </c>
      <c r="L200" s="45">
        <f>COUNTIFS($C$6:$C200,C200,$I$6:$I200,I200)</f>
        <v>13</v>
      </c>
      <c r="M200" s="45" t="s">
        <v>386</v>
      </c>
    </row>
    <row r="201" spans="1:13" x14ac:dyDescent="0.2">
      <c r="A201" s="8" t="s">
        <v>127</v>
      </c>
      <c r="B201" s="8" t="s">
        <v>119</v>
      </c>
      <c r="C201" s="8" t="str">
        <f t="shared" si="13"/>
        <v>EDMONDS Rowdy</v>
      </c>
      <c r="D201" s="8" t="s">
        <v>1</v>
      </c>
      <c r="E201" s="8" t="s">
        <v>114</v>
      </c>
      <c r="F201" s="9" t="s">
        <v>103</v>
      </c>
      <c r="G201" s="20">
        <v>42400</v>
      </c>
      <c r="H201" s="5">
        <v>144</v>
      </c>
      <c r="I201" s="8" t="s">
        <v>114</v>
      </c>
      <c r="J201" s="45">
        <f t="shared" si="14"/>
        <v>2382</v>
      </c>
      <c r="K201" s="45">
        <f t="shared" si="15"/>
        <v>82.137931034482762</v>
      </c>
      <c r="L201" s="45">
        <f>COUNTIFS($C$6:$C201,C201,$I$6:$I201,I201)</f>
        <v>14</v>
      </c>
      <c r="M201" s="45" t="s">
        <v>386</v>
      </c>
    </row>
    <row r="202" spans="1:13" x14ac:dyDescent="0.2">
      <c r="A202" s="8" t="s">
        <v>127</v>
      </c>
      <c r="B202" s="8" t="s">
        <v>58</v>
      </c>
      <c r="C202" s="8" t="s">
        <v>246</v>
      </c>
      <c r="D202" s="8" t="s">
        <v>4</v>
      </c>
      <c r="E202" s="8" t="s">
        <v>114</v>
      </c>
      <c r="F202" s="9" t="s">
        <v>103</v>
      </c>
      <c r="G202" s="61">
        <v>42617</v>
      </c>
      <c r="H202" s="5">
        <v>156</v>
      </c>
      <c r="I202" s="8" t="s">
        <v>114</v>
      </c>
      <c r="J202" s="45">
        <f t="shared" si="14"/>
        <v>1196</v>
      </c>
      <c r="K202" s="45">
        <f t="shared" si="15"/>
        <v>41.241379310344826</v>
      </c>
      <c r="L202" s="45">
        <f>COUNTIFS($C$6:$C202,C202,$I$6:$I202,I202)</f>
        <v>1</v>
      </c>
      <c r="M202" s="45" t="s">
        <v>386</v>
      </c>
    </row>
    <row r="203" spans="1:13" x14ac:dyDescent="0.2">
      <c r="A203" s="8" t="s">
        <v>127</v>
      </c>
      <c r="B203" s="8" t="s">
        <v>58</v>
      </c>
      <c r="C203" s="8" t="str">
        <f>UPPER(A203)&amp;" "&amp;B203</f>
        <v>EDMONDS Tom</v>
      </c>
      <c r="D203" s="8" t="s">
        <v>4</v>
      </c>
      <c r="E203" s="8" t="s">
        <v>114</v>
      </c>
      <c r="F203" s="9" t="s">
        <v>103</v>
      </c>
      <c r="G203" s="20">
        <v>42407</v>
      </c>
      <c r="H203" s="5">
        <v>146</v>
      </c>
      <c r="I203" s="8" t="s">
        <v>114</v>
      </c>
      <c r="J203" s="45">
        <f t="shared" si="14"/>
        <v>1196</v>
      </c>
      <c r="K203" s="45">
        <f t="shared" si="15"/>
        <v>41.241379310344826</v>
      </c>
      <c r="L203" s="45">
        <f>COUNTIFS($C$6:$C203,C203,$I$6:$I203,I203)</f>
        <v>2</v>
      </c>
      <c r="M203" s="45" t="s">
        <v>386</v>
      </c>
    </row>
    <row r="204" spans="1:13" x14ac:dyDescent="0.2">
      <c r="A204" s="8" t="s">
        <v>127</v>
      </c>
      <c r="B204" s="8" t="s">
        <v>58</v>
      </c>
      <c r="C204" s="8" t="str">
        <f>UPPER(A204)&amp;" "&amp;B204</f>
        <v>EDMONDS Tom</v>
      </c>
      <c r="D204" s="8" t="s">
        <v>4</v>
      </c>
      <c r="E204" s="8" t="s">
        <v>114</v>
      </c>
      <c r="F204" s="9" t="s">
        <v>103</v>
      </c>
      <c r="G204" s="20">
        <v>42400</v>
      </c>
      <c r="H204" s="5">
        <v>137</v>
      </c>
      <c r="I204" s="8" t="s">
        <v>114</v>
      </c>
      <c r="J204" s="45">
        <f t="shared" si="14"/>
        <v>1196</v>
      </c>
      <c r="K204" s="45">
        <f t="shared" si="15"/>
        <v>41.241379310344826</v>
      </c>
      <c r="L204" s="45">
        <f>COUNTIFS($C$6:$C204,C204,$I$6:$I204,I204)</f>
        <v>3</v>
      </c>
      <c r="M204" s="45" t="s">
        <v>386</v>
      </c>
    </row>
    <row r="205" spans="1:13" x14ac:dyDescent="0.2">
      <c r="A205" s="8" t="s">
        <v>127</v>
      </c>
      <c r="B205" s="8" t="s">
        <v>58</v>
      </c>
      <c r="C205" s="8" t="s">
        <v>246</v>
      </c>
      <c r="D205" s="8" t="s">
        <v>4</v>
      </c>
      <c r="E205" s="8" t="s">
        <v>114</v>
      </c>
      <c r="F205" s="9" t="s">
        <v>103</v>
      </c>
      <c r="G205" s="61">
        <v>42624</v>
      </c>
      <c r="H205" s="5">
        <v>133</v>
      </c>
      <c r="I205" s="8" t="s">
        <v>114</v>
      </c>
      <c r="J205" s="45">
        <f t="shared" si="14"/>
        <v>1196</v>
      </c>
      <c r="K205" s="45">
        <f t="shared" si="15"/>
        <v>41.241379310344826</v>
      </c>
      <c r="L205" s="45">
        <f>COUNTIFS($C$6:$C205,C205,$I$6:$I205,I205)</f>
        <v>4</v>
      </c>
      <c r="M205" s="45" t="s">
        <v>386</v>
      </c>
    </row>
    <row r="206" spans="1:13" x14ac:dyDescent="0.2">
      <c r="A206" s="8" t="s">
        <v>127</v>
      </c>
      <c r="B206" s="8" t="s">
        <v>58</v>
      </c>
      <c r="C206" s="8" t="str">
        <f>UPPER(A206)&amp;" "&amp;B206</f>
        <v>EDMONDS Tom</v>
      </c>
      <c r="D206" s="8" t="s">
        <v>4</v>
      </c>
      <c r="E206" s="8" t="s">
        <v>114</v>
      </c>
      <c r="F206" s="9" t="s">
        <v>103</v>
      </c>
      <c r="G206" s="20">
        <v>42414</v>
      </c>
      <c r="H206" s="5">
        <v>130</v>
      </c>
      <c r="I206" s="8" t="s">
        <v>114</v>
      </c>
      <c r="J206" s="45">
        <f t="shared" si="14"/>
        <v>1196</v>
      </c>
      <c r="K206" s="45">
        <f t="shared" si="15"/>
        <v>41.241379310344826</v>
      </c>
      <c r="L206" s="45">
        <f>COUNTIFS($C$6:$C206,C206,$I$6:$I206,I206)</f>
        <v>5</v>
      </c>
      <c r="M206" s="45" t="s">
        <v>386</v>
      </c>
    </row>
    <row r="207" spans="1:13" x14ac:dyDescent="0.2">
      <c r="A207" s="8" t="s">
        <v>127</v>
      </c>
      <c r="B207" s="8" t="s">
        <v>58</v>
      </c>
      <c r="C207" s="8" t="str">
        <f>UPPER(A207)&amp;" "&amp;B207</f>
        <v>EDMONDS Tom</v>
      </c>
      <c r="D207" s="8" t="s">
        <v>4</v>
      </c>
      <c r="E207" s="8" t="s">
        <v>114</v>
      </c>
      <c r="F207" s="9" t="s">
        <v>103</v>
      </c>
      <c r="G207" s="20">
        <v>42505</v>
      </c>
      <c r="H207" s="5">
        <v>129</v>
      </c>
      <c r="I207" s="8" t="s">
        <v>114</v>
      </c>
      <c r="J207" s="45">
        <f t="shared" si="14"/>
        <v>1196</v>
      </c>
      <c r="K207" s="45">
        <f t="shared" si="15"/>
        <v>41.241379310344826</v>
      </c>
      <c r="L207" s="45">
        <f>COUNTIFS($C$6:$C207,C207,$I$6:$I207,I207)</f>
        <v>6</v>
      </c>
      <c r="M207" s="45" t="s">
        <v>386</v>
      </c>
    </row>
    <row r="208" spans="1:13" x14ac:dyDescent="0.2">
      <c r="A208" s="8" t="s">
        <v>127</v>
      </c>
      <c r="B208" s="8" t="s">
        <v>58</v>
      </c>
      <c r="C208" s="8" t="s">
        <v>246</v>
      </c>
      <c r="D208" s="8" t="s">
        <v>4</v>
      </c>
      <c r="E208" s="8" t="s">
        <v>114</v>
      </c>
      <c r="F208" s="9" t="s">
        <v>103</v>
      </c>
      <c r="G208" s="61">
        <v>42673</v>
      </c>
      <c r="H208" s="5">
        <v>126</v>
      </c>
      <c r="I208" s="8" t="s">
        <v>114</v>
      </c>
      <c r="J208" s="45">
        <f t="shared" si="14"/>
        <v>1196</v>
      </c>
      <c r="K208" s="45">
        <f t="shared" si="15"/>
        <v>41.241379310344826</v>
      </c>
      <c r="L208" s="45">
        <f>COUNTIFS($C$6:$C208,C208,$I$6:$I208,I208)</f>
        <v>7</v>
      </c>
      <c r="M208" s="45" t="s">
        <v>386</v>
      </c>
    </row>
    <row r="209" spans="1:13" x14ac:dyDescent="0.2">
      <c r="A209" s="8" t="s">
        <v>127</v>
      </c>
      <c r="B209" s="8" t="s">
        <v>58</v>
      </c>
      <c r="C209" s="8" t="str">
        <f>UPPER(A209)&amp;" "&amp;B209</f>
        <v>EDMONDS Tom</v>
      </c>
      <c r="D209" s="8" t="s">
        <v>4</v>
      </c>
      <c r="E209" s="8" t="s">
        <v>114</v>
      </c>
      <c r="F209" s="9" t="s">
        <v>103</v>
      </c>
      <c r="G209" s="20">
        <v>42540</v>
      </c>
      <c r="H209" s="5">
        <v>120</v>
      </c>
      <c r="I209" s="8" t="s">
        <v>114</v>
      </c>
      <c r="J209" s="45">
        <f t="shared" si="14"/>
        <v>1196</v>
      </c>
      <c r="K209" s="45">
        <f t="shared" si="15"/>
        <v>41.241379310344826</v>
      </c>
      <c r="L209" s="45">
        <f>COUNTIFS($C$6:$C209,C209,$I$6:$I209,I209)</f>
        <v>8</v>
      </c>
      <c r="M209" s="45" t="s">
        <v>386</v>
      </c>
    </row>
    <row r="210" spans="1:13" x14ac:dyDescent="0.2">
      <c r="A210" s="8" t="s">
        <v>127</v>
      </c>
      <c r="B210" s="8" t="s">
        <v>58</v>
      </c>
      <c r="C210" s="8" t="s">
        <v>246</v>
      </c>
      <c r="D210" s="8" t="s">
        <v>4</v>
      </c>
      <c r="E210" s="8" t="s">
        <v>114</v>
      </c>
      <c r="F210" s="9" t="s">
        <v>103</v>
      </c>
      <c r="G210" s="61">
        <v>42645</v>
      </c>
      <c r="H210" s="5">
        <v>119</v>
      </c>
      <c r="I210" s="8" t="s">
        <v>114</v>
      </c>
      <c r="J210" s="45">
        <f t="shared" si="14"/>
        <v>1196</v>
      </c>
      <c r="K210" s="45">
        <f t="shared" si="15"/>
        <v>41.241379310344826</v>
      </c>
      <c r="L210" s="45">
        <f>COUNTIFS($C$6:$C210,C210,$I$6:$I210,I210)</f>
        <v>9</v>
      </c>
      <c r="M210" s="45" t="s">
        <v>386</v>
      </c>
    </row>
    <row r="211" spans="1:13" x14ac:dyDescent="0.2">
      <c r="A211" s="8" t="s">
        <v>169</v>
      </c>
      <c r="B211" s="8" t="s">
        <v>81</v>
      </c>
      <c r="C211" s="8" t="str">
        <f t="shared" ref="C211:C223" si="16">UPPER(A211)&amp;" "&amp;B211</f>
        <v>FLEAY Graeme</v>
      </c>
      <c r="D211" s="8" t="s">
        <v>1</v>
      </c>
      <c r="E211" s="8" t="s">
        <v>114</v>
      </c>
      <c r="F211" s="9" t="s">
        <v>103</v>
      </c>
      <c r="G211" s="20">
        <v>42526</v>
      </c>
      <c r="H211" s="5">
        <v>143</v>
      </c>
      <c r="I211" s="8" t="s">
        <v>114</v>
      </c>
      <c r="J211" s="45">
        <f t="shared" si="14"/>
        <v>824</v>
      </c>
      <c r="K211" s="45">
        <f t="shared" si="15"/>
        <v>28.413793103448278</v>
      </c>
      <c r="L211" s="45">
        <f>COUNTIFS($C$6:$C211,C211,$I$6:$I211,I211)</f>
        <v>1</v>
      </c>
      <c r="M211" s="45" t="s">
        <v>386</v>
      </c>
    </row>
    <row r="212" spans="1:13" x14ac:dyDescent="0.2">
      <c r="A212" s="8" t="s">
        <v>169</v>
      </c>
      <c r="B212" s="8" t="s">
        <v>81</v>
      </c>
      <c r="C212" s="8" t="str">
        <f t="shared" si="16"/>
        <v>FLEAY Graeme</v>
      </c>
      <c r="D212" s="8" t="s">
        <v>1</v>
      </c>
      <c r="E212" s="8" t="s">
        <v>114</v>
      </c>
      <c r="F212" s="9" t="s">
        <v>103</v>
      </c>
      <c r="G212" s="20">
        <v>42463</v>
      </c>
      <c r="H212" s="5">
        <v>134</v>
      </c>
      <c r="I212" s="8" t="s">
        <v>114</v>
      </c>
      <c r="J212" s="45">
        <f t="shared" si="14"/>
        <v>824</v>
      </c>
      <c r="K212" s="45">
        <f t="shared" si="15"/>
        <v>28.413793103448278</v>
      </c>
      <c r="L212" s="45">
        <f>COUNTIFS($C$6:$C212,C212,$I$6:$I212,I212)</f>
        <v>2</v>
      </c>
      <c r="M212" s="45" t="s">
        <v>386</v>
      </c>
    </row>
    <row r="213" spans="1:13" x14ac:dyDescent="0.2">
      <c r="A213" s="8" t="s">
        <v>169</v>
      </c>
      <c r="B213" s="8" t="s">
        <v>81</v>
      </c>
      <c r="C213" s="8" t="str">
        <f t="shared" si="16"/>
        <v>FLEAY Graeme</v>
      </c>
      <c r="D213" s="8" t="s">
        <v>1</v>
      </c>
      <c r="E213" s="8" t="s">
        <v>114</v>
      </c>
      <c r="F213" s="9" t="s">
        <v>103</v>
      </c>
      <c r="G213" s="20">
        <v>42519</v>
      </c>
      <c r="H213" s="5">
        <v>119</v>
      </c>
      <c r="I213" s="8" t="s">
        <v>114</v>
      </c>
      <c r="J213" s="45">
        <f t="shared" si="14"/>
        <v>824</v>
      </c>
      <c r="K213" s="45">
        <f t="shared" si="15"/>
        <v>28.413793103448278</v>
      </c>
      <c r="L213" s="45">
        <f>COUNTIFS($C$6:$C213,C213,$I$6:$I213,I213)</f>
        <v>3</v>
      </c>
      <c r="M213" s="45" t="s">
        <v>386</v>
      </c>
    </row>
    <row r="214" spans="1:13" x14ac:dyDescent="0.2">
      <c r="A214" s="8" t="s">
        <v>169</v>
      </c>
      <c r="B214" s="8" t="s">
        <v>81</v>
      </c>
      <c r="C214" s="8" t="str">
        <f t="shared" si="16"/>
        <v>FLEAY Graeme</v>
      </c>
      <c r="D214" s="8" t="s">
        <v>1</v>
      </c>
      <c r="E214" s="8" t="s">
        <v>114</v>
      </c>
      <c r="F214" s="9" t="s">
        <v>103</v>
      </c>
      <c r="G214" s="20">
        <v>42477</v>
      </c>
      <c r="H214" s="5">
        <v>109</v>
      </c>
      <c r="I214" s="8" t="s">
        <v>114</v>
      </c>
      <c r="J214" s="45">
        <f t="shared" si="14"/>
        <v>824</v>
      </c>
      <c r="K214" s="45">
        <f t="shared" si="15"/>
        <v>28.413793103448278</v>
      </c>
      <c r="L214" s="45">
        <f>COUNTIFS($C$6:$C214,C214,$I$6:$I214,I214)</f>
        <v>4</v>
      </c>
      <c r="M214" s="45" t="s">
        <v>386</v>
      </c>
    </row>
    <row r="215" spans="1:13" x14ac:dyDescent="0.2">
      <c r="A215" s="8" t="s">
        <v>169</v>
      </c>
      <c r="B215" s="8" t="s">
        <v>81</v>
      </c>
      <c r="C215" s="8" t="str">
        <f t="shared" si="16"/>
        <v>FLEAY Graeme</v>
      </c>
      <c r="D215" s="8" t="s">
        <v>1</v>
      </c>
      <c r="E215" s="8" t="s">
        <v>114</v>
      </c>
      <c r="F215" s="9" t="s">
        <v>103</v>
      </c>
      <c r="G215" s="20">
        <v>42512</v>
      </c>
      <c r="H215" s="5">
        <v>108</v>
      </c>
      <c r="I215" s="8" t="s">
        <v>114</v>
      </c>
      <c r="J215" s="45">
        <f t="shared" si="14"/>
        <v>824</v>
      </c>
      <c r="K215" s="45">
        <f t="shared" si="15"/>
        <v>28.413793103448278</v>
      </c>
      <c r="L215" s="45">
        <f>COUNTIFS($C$6:$C215,C215,$I$6:$I215,I215)</f>
        <v>5</v>
      </c>
      <c r="M215" s="45" t="s">
        <v>386</v>
      </c>
    </row>
    <row r="216" spans="1:13" x14ac:dyDescent="0.2">
      <c r="A216" s="8" t="s">
        <v>169</v>
      </c>
      <c r="B216" s="8" t="s">
        <v>81</v>
      </c>
      <c r="C216" s="8" t="str">
        <f t="shared" si="16"/>
        <v>FLEAY Graeme</v>
      </c>
      <c r="D216" s="8" t="s">
        <v>1</v>
      </c>
      <c r="E216" s="8" t="s">
        <v>114</v>
      </c>
      <c r="F216" s="9" t="s">
        <v>103</v>
      </c>
      <c r="G216" s="20">
        <v>42505</v>
      </c>
      <c r="H216" s="5">
        <v>80</v>
      </c>
      <c r="I216" s="8" t="s">
        <v>114</v>
      </c>
      <c r="J216" s="45">
        <f t="shared" si="14"/>
        <v>824</v>
      </c>
      <c r="K216" s="45">
        <f t="shared" si="15"/>
        <v>28.413793103448278</v>
      </c>
      <c r="L216" s="45">
        <f>COUNTIFS($C$6:$C216,C216,$I$6:$I216,I216)</f>
        <v>6</v>
      </c>
      <c r="M216" s="45" t="s">
        <v>386</v>
      </c>
    </row>
    <row r="217" spans="1:13" x14ac:dyDescent="0.2">
      <c r="A217" s="8" t="s">
        <v>169</v>
      </c>
      <c r="B217" s="8" t="s">
        <v>81</v>
      </c>
      <c r="C217" s="8" t="str">
        <f t="shared" si="16"/>
        <v>FLEAY Graeme</v>
      </c>
      <c r="D217" s="8" t="s">
        <v>1</v>
      </c>
      <c r="E217" s="8" t="s">
        <v>114</v>
      </c>
      <c r="F217" s="9" t="s">
        <v>103</v>
      </c>
      <c r="G217" s="20">
        <v>42540</v>
      </c>
      <c r="H217" s="5">
        <v>77</v>
      </c>
      <c r="I217" s="8" t="s">
        <v>114</v>
      </c>
      <c r="J217" s="45">
        <f t="shared" si="14"/>
        <v>824</v>
      </c>
      <c r="K217" s="45">
        <f t="shared" si="15"/>
        <v>28.413793103448278</v>
      </c>
      <c r="L217" s="45">
        <f>COUNTIFS($C$6:$C217,C217,$I$6:$I217,I217)</f>
        <v>7</v>
      </c>
      <c r="M217" s="45" t="s">
        <v>386</v>
      </c>
    </row>
    <row r="218" spans="1:13" x14ac:dyDescent="0.2">
      <c r="A218" s="8" t="s">
        <v>169</v>
      </c>
      <c r="B218" s="8" t="s">
        <v>81</v>
      </c>
      <c r="C218" s="8" t="str">
        <f t="shared" si="16"/>
        <v>FLEAY Graeme</v>
      </c>
      <c r="D218" s="8" t="s">
        <v>1</v>
      </c>
      <c r="E218" s="8" t="s">
        <v>114</v>
      </c>
      <c r="F218" s="9" t="s">
        <v>103</v>
      </c>
      <c r="G218" s="20">
        <v>42449</v>
      </c>
      <c r="H218" s="5">
        <v>54</v>
      </c>
      <c r="I218" s="8" t="s">
        <v>114</v>
      </c>
      <c r="J218" s="45">
        <f t="shared" si="14"/>
        <v>824</v>
      </c>
      <c r="K218" s="45">
        <f t="shared" si="15"/>
        <v>28.413793103448278</v>
      </c>
      <c r="L218" s="45">
        <f>COUNTIFS($C$6:$C218,C218,$I$6:$I218,I218)</f>
        <v>8</v>
      </c>
      <c r="M218" s="45" t="s">
        <v>386</v>
      </c>
    </row>
    <row r="219" spans="1:13" x14ac:dyDescent="0.2">
      <c r="A219" s="8" t="s">
        <v>169</v>
      </c>
      <c r="B219" s="8" t="s">
        <v>81</v>
      </c>
      <c r="C219" s="8" t="str">
        <f t="shared" si="16"/>
        <v>FLEAY Graeme</v>
      </c>
      <c r="D219" s="8" t="s">
        <v>1</v>
      </c>
      <c r="E219" s="8" t="s">
        <v>114</v>
      </c>
      <c r="F219" s="9" t="s">
        <v>103</v>
      </c>
      <c r="G219" s="20">
        <v>42428</v>
      </c>
      <c r="H219" s="5">
        <v>36</v>
      </c>
      <c r="I219" s="8" t="s">
        <v>0</v>
      </c>
      <c r="J219" s="45">
        <f t="shared" si="14"/>
        <v>36</v>
      </c>
      <c r="K219" s="45">
        <f t="shared" si="15"/>
        <v>1.2413793103448276</v>
      </c>
      <c r="L219" s="45">
        <f>COUNTIFS($C$6:$C219,C219,$I$6:$I219,I219)</f>
        <v>1</v>
      </c>
      <c r="M219" s="45" t="s">
        <v>386</v>
      </c>
    </row>
    <row r="220" spans="1:13" x14ac:dyDescent="0.2">
      <c r="A220" s="8" t="s">
        <v>198</v>
      </c>
      <c r="B220" s="8" t="s">
        <v>60</v>
      </c>
      <c r="C220" s="8" t="str">
        <f t="shared" si="16"/>
        <v>FRASER James</v>
      </c>
      <c r="D220" s="10" t="s">
        <v>1</v>
      </c>
      <c r="E220" s="8" t="s">
        <v>114</v>
      </c>
      <c r="F220" s="9" t="s">
        <v>103</v>
      </c>
      <c r="G220" s="20">
        <v>42407</v>
      </c>
      <c r="H220" s="5">
        <v>180</v>
      </c>
      <c r="I220" s="8" t="s">
        <v>114</v>
      </c>
      <c r="J220" s="45">
        <f t="shared" si="14"/>
        <v>657</v>
      </c>
      <c r="K220" s="45">
        <f t="shared" si="15"/>
        <v>22.655172413793103</v>
      </c>
      <c r="L220" s="45">
        <f>COUNTIFS($C$6:$C220,C220,$I$6:$I220,I220)</f>
        <v>1</v>
      </c>
      <c r="M220" s="45" t="s">
        <v>387</v>
      </c>
    </row>
    <row r="221" spans="1:13" x14ac:dyDescent="0.2">
      <c r="A221" s="8" t="s">
        <v>198</v>
      </c>
      <c r="B221" s="8" t="s">
        <v>60</v>
      </c>
      <c r="C221" s="8" t="str">
        <f t="shared" si="16"/>
        <v>FRASER James</v>
      </c>
      <c r="D221" s="10" t="s">
        <v>1</v>
      </c>
      <c r="E221" s="8" t="s">
        <v>114</v>
      </c>
      <c r="F221" s="9" t="s">
        <v>103</v>
      </c>
      <c r="G221" s="20">
        <v>42442</v>
      </c>
      <c r="H221" s="5">
        <v>174</v>
      </c>
      <c r="I221" s="8" t="s">
        <v>114</v>
      </c>
      <c r="J221" s="45">
        <f t="shared" si="14"/>
        <v>657</v>
      </c>
      <c r="K221" s="45">
        <f t="shared" si="15"/>
        <v>22.655172413793103</v>
      </c>
      <c r="L221" s="45">
        <f>COUNTIFS($C$6:$C221,C221,$I$6:$I221,I221)</f>
        <v>2</v>
      </c>
      <c r="M221" s="45" t="s">
        <v>387</v>
      </c>
    </row>
    <row r="222" spans="1:13" x14ac:dyDescent="0.2">
      <c r="A222" s="8" t="s">
        <v>198</v>
      </c>
      <c r="B222" s="8" t="s">
        <v>60</v>
      </c>
      <c r="C222" s="8" t="str">
        <f t="shared" si="16"/>
        <v>FRASER James</v>
      </c>
      <c r="D222" s="10" t="s">
        <v>1</v>
      </c>
      <c r="E222" s="8" t="s">
        <v>114</v>
      </c>
      <c r="F222" s="9" t="s">
        <v>103</v>
      </c>
      <c r="G222" s="20">
        <v>42477</v>
      </c>
      <c r="H222" s="5">
        <v>154</v>
      </c>
      <c r="I222" s="8" t="s">
        <v>114</v>
      </c>
      <c r="J222" s="45">
        <f t="shared" si="14"/>
        <v>657</v>
      </c>
      <c r="K222" s="45">
        <f t="shared" si="15"/>
        <v>22.655172413793103</v>
      </c>
      <c r="L222" s="45">
        <f>COUNTIFS($C$6:$C222,C222,$I$6:$I222,I222)</f>
        <v>3</v>
      </c>
      <c r="M222" s="45" t="s">
        <v>387</v>
      </c>
    </row>
    <row r="223" spans="1:13" x14ac:dyDescent="0.2">
      <c r="A223" s="8" t="s">
        <v>198</v>
      </c>
      <c r="B223" s="8" t="s">
        <v>60</v>
      </c>
      <c r="C223" s="8" t="str">
        <f t="shared" si="16"/>
        <v>FRASER James</v>
      </c>
      <c r="D223" s="10" t="s">
        <v>1</v>
      </c>
      <c r="E223" s="8" t="s">
        <v>114</v>
      </c>
      <c r="F223" s="9" t="s">
        <v>103</v>
      </c>
      <c r="G223" s="20">
        <v>42414</v>
      </c>
      <c r="H223" s="5">
        <v>149</v>
      </c>
      <c r="I223" s="8" t="s">
        <v>114</v>
      </c>
      <c r="J223" s="45">
        <f t="shared" si="14"/>
        <v>657</v>
      </c>
      <c r="K223" s="45">
        <f t="shared" si="15"/>
        <v>22.655172413793103</v>
      </c>
      <c r="L223" s="45">
        <f>COUNTIFS($C$6:$C223,C223,$I$6:$I223,I223)</f>
        <v>4</v>
      </c>
      <c r="M223" s="45" t="s">
        <v>387</v>
      </c>
    </row>
    <row r="224" spans="1:13" x14ac:dyDescent="0.2">
      <c r="A224" s="8" t="s">
        <v>182</v>
      </c>
      <c r="B224" s="8" t="s">
        <v>67</v>
      </c>
      <c r="C224" s="8" t="s">
        <v>373</v>
      </c>
      <c r="D224" s="56" t="s">
        <v>1</v>
      </c>
      <c r="E224" s="8" t="s">
        <v>114</v>
      </c>
      <c r="F224" s="9" t="s">
        <v>10</v>
      </c>
      <c r="G224" s="61">
        <v>42617</v>
      </c>
      <c r="H224" s="5">
        <v>129</v>
      </c>
      <c r="I224" s="8" t="s">
        <v>114</v>
      </c>
      <c r="J224" s="45">
        <f t="shared" si="14"/>
        <v>215</v>
      </c>
      <c r="K224" s="45">
        <f t="shared" si="15"/>
        <v>7.4137931034482758</v>
      </c>
      <c r="L224" s="45">
        <f>COUNTIFS($C$6:$C224,C224,$I$6:$I224,I224)</f>
        <v>1</v>
      </c>
      <c r="M224" s="45" t="s">
        <v>387</v>
      </c>
    </row>
    <row r="225" spans="1:13" x14ac:dyDescent="0.2">
      <c r="A225" s="8" t="s">
        <v>182</v>
      </c>
      <c r="B225" s="8" t="s">
        <v>67</v>
      </c>
      <c r="C225" s="8" t="s">
        <v>373</v>
      </c>
      <c r="D225" s="56" t="s">
        <v>1</v>
      </c>
      <c r="E225" s="8" t="s">
        <v>114</v>
      </c>
      <c r="F225" s="9" t="s">
        <v>10</v>
      </c>
      <c r="G225" s="61">
        <v>42624</v>
      </c>
      <c r="H225" s="5">
        <v>86</v>
      </c>
      <c r="I225" s="8" t="s">
        <v>114</v>
      </c>
      <c r="J225" s="45">
        <f t="shared" si="14"/>
        <v>215</v>
      </c>
      <c r="K225" s="45">
        <f t="shared" si="15"/>
        <v>7.4137931034482758</v>
      </c>
      <c r="L225" s="45">
        <f>COUNTIFS($C$6:$C225,C225,$I$6:$I225,I225)</f>
        <v>2</v>
      </c>
      <c r="M225" s="45" t="s">
        <v>387</v>
      </c>
    </row>
    <row r="226" spans="1:13" x14ac:dyDescent="0.2">
      <c r="A226" s="8" t="s">
        <v>144</v>
      </c>
      <c r="B226" s="8" t="s">
        <v>94</v>
      </c>
      <c r="C226" s="8" t="str">
        <f t="shared" ref="C226:C259" si="17">UPPER(A226)&amp;" "&amp;B226</f>
        <v>GREENING Simon</v>
      </c>
      <c r="D226" s="8" t="s">
        <v>1</v>
      </c>
      <c r="E226" s="8" t="s">
        <v>114</v>
      </c>
      <c r="F226" s="9" t="s">
        <v>103</v>
      </c>
      <c r="G226" s="20">
        <v>42463</v>
      </c>
      <c r="H226" s="5">
        <v>159</v>
      </c>
      <c r="I226" s="8" t="s">
        <v>114</v>
      </c>
      <c r="J226" s="45">
        <f t="shared" si="14"/>
        <v>432</v>
      </c>
      <c r="K226" s="45">
        <f t="shared" si="15"/>
        <v>14.896551724137931</v>
      </c>
      <c r="L226" s="45">
        <f>COUNTIFS($C$6:$C226,C226,$I$6:$I226,I226)</f>
        <v>1</v>
      </c>
      <c r="M226" s="45" t="s">
        <v>387</v>
      </c>
    </row>
    <row r="227" spans="1:13" x14ac:dyDescent="0.2">
      <c r="A227" s="8" t="s">
        <v>144</v>
      </c>
      <c r="B227" s="8" t="s">
        <v>94</v>
      </c>
      <c r="C227" s="8" t="str">
        <f t="shared" si="17"/>
        <v>GREENING Simon</v>
      </c>
      <c r="D227" s="8" t="s">
        <v>1</v>
      </c>
      <c r="E227" s="8" t="s">
        <v>114</v>
      </c>
      <c r="F227" s="9" t="s">
        <v>103</v>
      </c>
      <c r="G227" s="20">
        <v>42449</v>
      </c>
      <c r="H227" s="5">
        <v>150</v>
      </c>
      <c r="I227" s="8" t="s">
        <v>114</v>
      </c>
      <c r="J227" s="45">
        <f t="shared" si="14"/>
        <v>432</v>
      </c>
      <c r="K227" s="45">
        <f t="shared" si="15"/>
        <v>14.896551724137931</v>
      </c>
      <c r="L227" s="45">
        <f>COUNTIFS($C$6:$C227,C227,$I$6:$I227,I227)</f>
        <v>2</v>
      </c>
      <c r="M227" s="45" t="s">
        <v>387</v>
      </c>
    </row>
    <row r="228" spans="1:13" x14ac:dyDescent="0.2">
      <c r="A228" s="8" t="s">
        <v>144</v>
      </c>
      <c r="B228" s="8" t="s">
        <v>94</v>
      </c>
      <c r="C228" s="8" t="str">
        <f t="shared" si="17"/>
        <v>GREENING Simon</v>
      </c>
      <c r="D228" s="8" t="s">
        <v>1</v>
      </c>
      <c r="E228" s="8" t="s">
        <v>114</v>
      </c>
      <c r="F228" s="9" t="s">
        <v>103</v>
      </c>
      <c r="G228" s="20">
        <v>42561</v>
      </c>
      <c r="H228" s="5">
        <v>123</v>
      </c>
      <c r="I228" s="8" t="s">
        <v>114</v>
      </c>
      <c r="J228" s="45">
        <f t="shared" si="14"/>
        <v>432</v>
      </c>
      <c r="K228" s="45">
        <f t="shared" si="15"/>
        <v>14.896551724137931</v>
      </c>
      <c r="L228" s="45">
        <f>COUNTIFS($C$6:$C228,C228,$I$6:$I228,I228)</f>
        <v>3</v>
      </c>
      <c r="M228" s="45" t="s">
        <v>387</v>
      </c>
    </row>
    <row r="229" spans="1:13" x14ac:dyDescent="0.2">
      <c r="A229" s="8" t="s">
        <v>185</v>
      </c>
      <c r="B229" s="8" t="s">
        <v>56</v>
      </c>
      <c r="C229" s="8" t="str">
        <f t="shared" si="17"/>
        <v>HANSON Carter</v>
      </c>
      <c r="D229" s="8" t="s">
        <v>4</v>
      </c>
      <c r="E229" s="8" t="s">
        <v>114</v>
      </c>
      <c r="F229" s="9" t="s">
        <v>103</v>
      </c>
      <c r="G229" s="20">
        <v>42526</v>
      </c>
      <c r="H229" s="5">
        <v>120</v>
      </c>
      <c r="I229" s="8" t="s">
        <v>114</v>
      </c>
      <c r="J229" s="45">
        <f t="shared" si="14"/>
        <v>755</v>
      </c>
      <c r="K229" s="45">
        <f t="shared" si="15"/>
        <v>26.03448275862069</v>
      </c>
      <c r="L229" s="45">
        <f>COUNTIFS($C$6:$C229,C229,$I$6:$I229,I229)</f>
        <v>1</v>
      </c>
      <c r="M229" s="45" t="s">
        <v>386</v>
      </c>
    </row>
    <row r="230" spans="1:13" x14ac:dyDescent="0.2">
      <c r="A230" s="8" t="s">
        <v>185</v>
      </c>
      <c r="B230" s="8" t="s">
        <v>56</v>
      </c>
      <c r="C230" s="8" t="str">
        <f t="shared" si="17"/>
        <v>HANSON Carter</v>
      </c>
      <c r="D230" s="8" t="s">
        <v>4</v>
      </c>
      <c r="E230" s="8" t="s">
        <v>114</v>
      </c>
      <c r="F230" s="9" t="s">
        <v>103</v>
      </c>
      <c r="G230" s="20">
        <v>42519</v>
      </c>
      <c r="H230" s="5">
        <v>97</v>
      </c>
      <c r="I230" s="8" t="s">
        <v>114</v>
      </c>
      <c r="J230" s="45">
        <f t="shared" si="14"/>
        <v>755</v>
      </c>
      <c r="K230" s="45">
        <f t="shared" si="15"/>
        <v>26.03448275862069</v>
      </c>
      <c r="L230" s="45">
        <f>COUNTIFS($C$6:$C230,C230,$I$6:$I230,I230)</f>
        <v>2</v>
      </c>
      <c r="M230" s="45" t="s">
        <v>386</v>
      </c>
    </row>
    <row r="231" spans="1:13" x14ac:dyDescent="0.2">
      <c r="A231" s="8" t="s">
        <v>185</v>
      </c>
      <c r="B231" s="8" t="s">
        <v>56</v>
      </c>
      <c r="C231" s="8" t="str">
        <f t="shared" si="17"/>
        <v>HANSON Carter</v>
      </c>
      <c r="D231" s="8" t="s">
        <v>4</v>
      </c>
      <c r="E231" s="8" t="s">
        <v>114</v>
      </c>
      <c r="F231" s="9" t="s">
        <v>103</v>
      </c>
      <c r="G231" s="20">
        <v>42449</v>
      </c>
      <c r="H231" s="5">
        <v>92</v>
      </c>
      <c r="I231" s="8" t="s">
        <v>114</v>
      </c>
      <c r="J231" s="45">
        <f t="shared" si="14"/>
        <v>755</v>
      </c>
      <c r="K231" s="45">
        <f t="shared" si="15"/>
        <v>26.03448275862069</v>
      </c>
      <c r="L231" s="45">
        <f>COUNTIFS($C$6:$C231,C231,$I$6:$I231,I231)</f>
        <v>3</v>
      </c>
      <c r="M231" s="45" t="s">
        <v>386</v>
      </c>
    </row>
    <row r="232" spans="1:13" x14ac:dyDescent="0.2">
      <c r="A232" s="8" t="s">
        <v>185</v>
      </c>
      <c r="B232" s="8" t="s">
        <v>56</v>
      </c>
      <c r="C232" s="8" t="str">
        <f t="shared" si="17"/>
        <v>HANSON Carter</v>
      </c>
      <c r="D232" s="8" t="s">
        <v>4</v>
      </c>
      <c r="E232" s="8" t="s">
        <v>114</v>
      </c>
      <c r="F232" s="9" t="s">
        <v>103</v>
      </c>
      <c r="G232" s="20">
        <v>42400</v>
      </c>
      <c r="H232" s="5">
        <v>89</v>
      </c>
      <c r="I232" s="8" t="s">
        <v>114</v>
      </c>
      <c r="J232" s="45">
        <f t="shared" si="14"/>
        <v>755</v>
      </c>
      <c r="K232" s="45">
        <f t="shared" si="15"/>
        <v>26.03448275862069</v>
      </c>
      <c r="L232" s="45">
        <f>COUNTIFS($C$6:$C232,C232,$I$6:$I232,I232)</f>
        <v>4</v>
      </c>
      <c r="M232" s="45" t="s">
        <v>386</v>
      </c>
    </row>
    <row r="233" spans="1:13" x14ac:dyDescent="0.2">
      <c r="A233" s="8" t="s">
        <v>185</v>
      </c>
      <c r="B233" s="8" t="s">
        <v>56</v>
      </c>
      <c r="C233" s="8" t="str">
        <f t="shared" si="17"/>
        <v>HANSON Carter</v>
      </c>
      <c r="D233" s="8" t="s">
        <v>4</v>
      </c>
      <c r="E233" s="8" t="s">
        <v>114</v>
      </c>
      <c r="F233" s="9" t="s">
        <v>103</v>
      </c>
      <c r="G233" s="20">
        <v>42540</v>
      </c>
      <c r="H233" s="5">
        <v>84</v>
      </c>
      <c r="I233" s="8" t="s">
        <v>114</v>
      </c>
      <c r="J233" s="45">
        <f t="shared" si="14"/>
        <v>755</v>
      </c>
      <c r="K233" s="45">
        <f t="shared" si="15"/>
        <v>26.03448275862069</v>
      </c>
      <c r="L233" s="45">
        <f>COUNTIFS($C$6:$C233,C233,$I$6:$I233,I233)</f>
        <v>5</v>
      </c>
      <c r="M233" s="45" t="s">
        <v>386</v>
      </c>
    </row>
    <row r="234" spans="1:13" x14ac:dyDescent="0.2">
      <c r="A234" s="8" t="s">
        <v>185</v>
      </c>
      <c r="B234" s="8" t="s">
        <v>56</v>
      </c>
      <c r="C234" s="8" t="str">
        <f t="shared" si="17"/>
        <v>HANSON Carter</v>
      </c>
      <c r="D234" s="8" t="s">
        <v>4</v>
      </c>
      <c r="E234" s="8" t="s">
        <v>114</v>
      </c>
      <c r="F234" s="9" t="s">
        <v>103</v>
      </c>
      <c r="G234" s="20">
        <v>42414</v>
      </c>
      <c r="H234" s="5">
        <v>81</v>
      </c>
      <c r="I234" s="8" t="s">
        <v>114</v>
      </c>
      <c r="J234" s="45">
        <f t="shared" si="14"/>
        <v>755</v>
      </c>
      <c r="K234" s="45">
        <f t="shared" si="15"/>
        <v>26.03448275862069</v>
      </c>
      <c r="L234" s="45">
        <f>COUNTIFS($C$6:$C234,C234,$I$6:$I234,I234)</f>
        <v>6</v>
      </c>
      <c r="M234" s="45" t="s">
        <v>386</v>
      </c>
    </row>
    <row r="235" spans="1:13" x14ac:dyDescent="0.2">
      <c r="A235" s="8" t="s">
        <v>185</v>
      </c>
      <c r="B235" s="8" t="s">
        <v>56</v>
      </c>
      <c r="C235" s="8" t="str">
        <f t="shared" si="17"/>
        <v>HANSON Carter</v>
      </c>
      <c r="D235" s="8" t="s">
        <v>4</v>
      </c>
      <c r="E235" s="8" t="s">
        <v>114</v>
      </c>
      <c r="F235" s="9" t="s">
        <v>103</v>
      </c>
      <c r="G235" s="20">
        <v>42463</v>
      </c>
      <c r="H235" s="5">
        <v>78</v>
      </c>
      <c r="I235" s="8" t="s">
        <v>114</v>
      </c>
      <c r="J235" s="45">
        <f t="shared" si="14"/>
        <v>755</v>
      </c>
      <c r="K235" s="45">
        <f t="shared" si="15"/>
        <v>26.03448275862069</v>
      </c>
      <c r="L235" s="45">
        <f>COUNTIFS($C$6:$C235,C235,$I$6:$I235,I235)</f>
        <v>7</v>
      </c>
      <c r="M235" s="45" t="s">
        <v>386</v>
      </c>
    </row>
    <row r="236" spans="1:13" x14ac:dyDescent="0.2">
      <c r="A236" s="8" t="s">
        <v>185</v>
      </c>
      <c r="B236" s="8" t="s">
        <v>56</v>
      </c>
      <c r="C236" s="8" t="str">
        <f t="shared" si="17"/>
        <v>HANSON Carter</v>
      </c>
      <c r="D236" s="8" t="s">
        <v>4</v>
      </c>
      <c r="E236" s="8" t="s">
        <v>114</v>
      </c>
      <c r="F236" s="9" t="s">
        <v>103</v>
      </c>
      <c r="G236" s="20">
        <v>42610</v>
      </c>
      <c r="H236" s="5">
        <v>66</v>
      </c>
      <c r="I236" s="8" t="s">
        <v>114</v>
      </c>
      <c r="J236" s="45">
        <f t="shared" si="14"/>
        <v>755</v>
      </c>
      <c r="K236" s="45">
        <f t="shared" si="15"/>
        <v>26.03448275862069</v>
      </c>
      <c r="L236" s="45">
        <f>COUNTIFS($C$6:$C236,C236,$I$6:$I236,I236)</f>
        <v>8</v>
      </c>
      <c r="M236" s="45" t="s">
        <v>386</v>
      </c>
    </row>
    <row r="237" spans="1:13" x14ac:dyDescent="0.2">
      <c r="A237" s="8" t="s">
        <v>185</v>
      </c>
      <c r="B237" s="8" t="s">
        <v>56</v>
      </c>
      <c r="C237" s="8" t="str">
        <f t="shared" si="17"/>
        <v>HANSON Carter</v>
      </c>
      <c r="D237" s="8" t="s">
        <v>4</v>
      </c>
      <c r="E237" s="8" t="s">
        <v>114</v>
      </c>
      <c r="F237" s="9" t="s">
        <v>103</v>
      </c>
      <c r="G237" s="20">
        <v>42596</v>
      </c>
      <c r="H237" s="5">
        <v>48</v>
      </c>
      <c r="I237" s="8" t="s">
        <v>114</v>
      </c>
      <c r="J237" s="45">
        <f t="shared" si="14"/>
        <v>755</v>
      </c>
      <c r="K237" s="45">
        <f t="shared" si="15"/>
        <v>26.03448275862069</v>
      </c>
      <c r="L237" s="45">
        <f>COUNTIFS($C$6:$C237,C237,$I$6:$I237,I237)</f>
        <v>9</v>
      </c>
      <c r="M237" s="45" t="s">
        <v>386</v>
      </c>
    </row>
    <row r="238" spans="1:13" x14ac:dyDescent="0.2">
      <c r="A238" s="8" t="s">
        <v>185</v>
      </c>
      <c r="B238" s="8" t="s">
        <v>55</v>
      </c>
      <c r="C238" s="8" t="str">
        <f t="shared" si="17"/>
        <v>HANSON Don</v>
      </c>
      <c r="D238" s="8" t="s">
        <v>1</v>
      </c>
      <c r="E238" s="8" t="s">
        <v>114</v>
      </c>
      <c r="F238" s="9" t="s">
        <v>103</v>
      </c>
      <c r="G238" s="20">
        <v>42596</v>
      </c>
      <c r="H238" s="5">
        <v>49</v>
      </c>
      <c r="I238" s="8" t="s">
        <v>197</v>
      </c>
      <c r="J238" s="45">
        <f t="shared" si="14"/>
        <v>49</v>
      </c>
      <c r="K238" s="45">
        <f t="shared" si="15"/>
        <v>1.6896551724137931</v>
      </c>
      <c r="L238" s="45">
        <f>COUNTIFS($C$6:$C238,C238,$I$6:$I238,I238)</f>
        <v>1</v>
      </c>
      <c r="M238" s="45" t="s">
        <v>387</v>
      </c>
    </row>
    <row r="239" spans="1:13" x14ac:dyDescent="0.2">
      <c r="A239" s="8" t="s">
        <v>185</v>
      </c>
      <c r="B239" s="8" t="s">
        <v>55</v>
      </c>
      <c r="C239" s="8" t="str">
        <f t="shared" si="17"/>
        <v>HANSON Don</v>
      </c>
      <c r="D239" s="8" t="s">
        <v>1</v>
      </c>
      <c r="E239" s="8" t="s">
        <v>114</v>
      </c>
      <c r="F239" s="9" t="s">
        <v>103</v>
      </c>
      <c r="G239" s="20">
        <v>42463</v>
      </c>
      <c r="H239" s="5">
        <v>151</v>
      </c>
      <c r="I239" s="8" t="s">
        <v>114</v>
      </c>
      <c r="J239" s="45">
        <f t="shared" si="14"/>
        <v>989</v>
      </c>
      <c r="K239" s="45">
        <f t="shared" si="15"/>
        <v>34.103448275862071</v>
      </c>
      <c r="L239" s="45">
        <f>COUNTIFS($C$6:$C239,C239,$I$6:$I239,I239)</f>
        <v>1</v>
      </c>
      <c r="M239" s="45" t="s">
        <v>387</v>
      </c>
    </row>
    <row r="240" spans="1:13" x14ac:dyDescent="0.2">
      <c r="A240" s="8" t="s">
        <v>185</v>
      </c>
      <c r="B240" s="8" t="s">
        <v>55</v>
      </c>
      <c r="C240" s="8" t="str">
        <f t="shared" si="17"/>
        <v>HANSON Don</v>
      </c>
      <c r="D240" s="8" t="s">
        <v>1</v>
      </c>
      <c r="E240" s="8" t="s">
        <v>114</v>
      </c>
      <c r="F240" s="9" t="s">
        <v>103</v>
      </c>
      <c r="G240" s="20">
        <v>42414</v>
      </c>
      <c r="H240" s="5">
        <v>149</v>
      </c>
      <c r="I240" s="8" t="s">
        <v>114</v>
      </c>
      <c r="J240" s="45">
        <f t="shared" si="14"/>
        <v>989</v>
      </c>
      <c r="K240" s="45">
        <f t="shared" si="15"/>
        <v>34.103448275862071</v>
      </c>
      <c r="L240" s="45">
        <f>COUNTIFS($C$6:$C240,C240,$I$6:$I240,I240)</f>
        <v>2</v>
      </c>
      <c r="M240" s="45" t="s">
        <v>387</v>
      </c>
    </row>
    <row r="241" spans="1:13" x14ac:dyDescent="0.2">
      <c r="A241" s="8" t="s">
        <v>185</v>
      </c>
      <c r="B241" s="8" t="s">
        <v>55</v>
      </c>
      <c r="C241" s="8" t="str">
        <f t="shared" si="17"/>
        <v>HANSON Don</v>
      </c>
      <c r="D241" s="8" t="s">
        <v>1</v>
      </c>
      <c r="E241" s="8" t="s">
        <v>114</v>
      </c>
      <c r="F241" s="9" t="s">
        <v>103</v>
      </c>
      <c r="G241" s="20">
        <v>42400</v>
      </c>
      <c r="H241" s="5">
        <v>143</v>
      </c>
      <c r="I241" s="8" t="s">
        <v>114</v>
      </c>
      <c r="J241" s="45">
        <f t="shared" si="14"/>
        <v>989</v>
      </c>
      <c r="K241" s="45">
        <f t="shared" si="15"/>
        <v>34.103448275862071</v>
      </c>
      <c r="L241" s="45">
        <f>COUNTIFS($C$6:$C241,C241,$I$6:$I241,I241)</f>
        <v>3</v>
      </c>
      <c r="M241" s="45" t="s">
        <v>387</v>
      </c>
    </row>
    <row r="242" spans="1:13" x14ac:dyDescent="0.2">
      <c r="A242" s="8" t="s">
        <v>185</v>
      </c>
      <c r="B242" s="8" t="s">
        <v>55</v>
      </c>
      <c r="C242" s="8" t="str">
        <f t="shared" si="17"/>
        <v>HANSON Don</v>
      </c>
      <c r="D242" s="8" t="s">
        <v>1</v>
      </c>
      <c r="E242" s="8" t="s">
        <v>114</v>
      </c>
      <c r="F242" s="9" t="s">
        <v>103</v>
      </c>
      <c r="G242" s="20">
        <v>42526</v>
      </c>
      <c r="H242" s="5">
        <v>141</v>
      </c>
      <c r="I242" s="8" t="s">
        <v>114</v>
      </c>
      <c r="J242" s="45">
        <f t="shared" si="14"/>
        <v>989</v>
      </c>
      <c r="K242" s="45">
        <f t="shared" si="15"/>
        <v>34.103448275862071</v>
      </c>
      <c r="L242" s="45">
        <f>COUNTIFS($C$6:$C242,C242,$I$6:$I242,I242)</f>
        <v>4</v>
      </c>
      <c r="M242" s="45" t="s">
        <v>387</v>
      </c>
    </row>
    <row r="243" spans="1:13" x14ac:dyDescent="0.2">
      <c r="A243" s="8" t="s">
        <v>185</v>
      </c>
      <c r="B243" s="8" t="s">
        <v>55</v>
      </c>
      <c r="C243" s="8" t="str">
        <f t="shared" si="17"/>
        <v>HANSON Don</v>
      </c>
      <c r="D243" s="8" t="s">
        <v>1</v>
      </c>
      <c r="E243" s="8" t="s">
        <v>114</v>
      </c>
      <c r="F243" s="9" t="s">
        <v>103</v>
      </c>
      <c r="G243" s="20">
        <v>42449</v>
      </c>
      <c r="H243" s="5">
        <v>138</v>
      </c>
      <c r="I243" s="8" t="s">
        <v>114</v>
      </c>
      <c r="J243" s="45">
        <f t="shared" si="14"/>
        <v>989</v>
      </c>
      <c r="K243" s="45">
        <f t="shared" si="15"/>
        <v>34.103448275862071</v>
      </c>
      <c r="L243" s="45">
        <f>COUNTIFS($C$6:$C243,C243,$I$6:$I243,I243)</f>
        <v>5</v>
      </c>
      <c r="M243" s="45" t="s">
        <v>387</v>
      </c>
    </row>
    <row r="244" spans="1:13" x14ac:dyDescent="0.2">
      <c r="A244" s="8" t="s">
        <v>185</v>
      </c>
      <c r="B244" s="8" t="s">
        <v>55</v>
      </c>
      <c r="C244" s="8" t="str">
        <f t="shared" si="17"/>
        <v>HANSON Don</v>
      </c>
      <c r="D244" s="8" t="s">
        <v>1</v>
      </c>
      <c r="E244" s="8" t="s">
        <v>114</v>
      </c>
      <c r="F244" s="9" t="s">
        <v>103</v>
      </c>
      <c r="G244" s="20">
        <v>42540</v>
      </c>
      <c r="H244" s="5">
        <v>137</v>
      </c>
      <c r="I244" s="8" t="s">
        <v>114</v>
      </c>
      <c r="J244" s="45">
        <f t="shared" si="14"/>
        <v>989</v>
      </c>
      <c r="K244" s="45">
        <f t="shared" si="15"/>
        <v>34.103448275862071</v>
      </c>
      <c r="L244" s="45">
        <f>COUNTIFS($C$6:$C244,C244,$I$6:$I244,I244)</f>
        <v>6</v>
      </c>
      <c r="M244" s="45" t="s">
        <v>387</v>
      </c>
    </row>
    <row r="245" spans="1:13" x14ac:dyDescent="0.2">
      <c r="A245" s="8" t="s">
        <v>185</v>
      </c>
      <c r="B245" s="8" t="s">
        <v>55</v>
      </c>
      <c r="C245" s="8" t="str">
        <f t="shared" si="17"/>
        <v>HANSON Don</v>
      </c>
      <c r="D245" s="8" t="s">
        <v>1</v>
      </c>
      <c r="E245" s="8" t="s">
        <v>114</v>
      </c>
      <c r="F245" s="9" t="s">
        <v>103</v>
      </c>
      <c r="G245" s="20">
        <v>42407</v>
      </c>
      <c r="H245" s="5">
        <v>130</v>
      </c>
      <c r="I245" s="8" t="s">
        <v>114</v>
      </c>
      <c r="J245" s="45">
        <f t="shared" si="14"/>
        <v>989</v>
      </c>
      <c r="K245" s="45">
        <f t="shared" si="15"/>
        <v>34.103448275862071</v>
      </c>
      <c r="L245" s="45">
        <f>COUNTIFS($C$6:$C245,C245,$I$6:$I245,I245)</f>
        <v>7</v>
      </c>
      <c r="M245" s="45" t="s">
        <v>387</v>
      </c>
    </row>
    <row r="246" spans="1:13" x14ac:dyDescent="0.2">
      <c r="A246" s="8" t="s">
        <v>185</v>
      </c>
      <c r="B246" s="8" t="s">
        <v>55</v>
      </c>
      <c r="C246" s="8" t="str">
        <f t="shared" si="17"/>
        <v>HANSON Don</v>
      </c>
      <c r="D246" s="8" t="s">
        <v>1</v>
      </c>
      <c r="E246" s="8" t="s">
        <v>114</v>
      </c>
      <c r="F246" s="9" t="s">
        <v>103</v>
      </c>
      <c r="G246" s="20">
        <v>42610</v>
      </c>
      <c r="H246" s="5">
        <v>39</v>
      </c>
      <c r="I246" s="8" t="s">
        <v>0</v>
      </c>
      <c r="J246" s="45">
        <f t="shared" si="14"/>
        <v>39</v>
      </c>
      <c r="K246" s="45">
        <f t="shared" si="15"/>
        <v>1.3448275862068966</v>
      </c>
      <c r="L246" s="45">
        <f>COUNTIFS($C$6:$C246,C246,$I$6:$I246,I246)</f>
        <v>1</v>
      </c>
      <c r="M246" s="45" t="s">
        <v>387</v>
      </c>
    </row>
    <row r="247" spans="1:13" x14ac:dyDescent="0.2">
      <c r="A247" s="8" t="s">
        <v>185</v>
      </c>
      <c r="B247" s="8" t="s">
        <v>57</v>
      </c>
      <c r="C247" s="8" t="str">
        <f t="shared" si="17"/>
        <v>HANSON Jesse</v>
      </c>
      <c r="D247" s="8" t="s">
        <v>2</v>
      </c>
      <c r="E247" s="8" t="s">
        <v>114</v>
      </c>
      <c r="F247" s="9" t="s">
        <v>103</v>
      </c>
      <c r="G247" s="20">
        <v>42526</v>
      </c>
      <c r="H247" s="5">
        <v>114</v>
      </c>
      <c r="I247" s="8" t="s">
        <v>114</v>
      </c>
      <c r="J247" s="45">
        <f t="shared" si="14"/>
        <v>598</v>
      </c>
      <c r="K247" s="45">
        <f t="shared" si="15"/>
        <v>20.620689655172413</v>
      </c>
      <c r="L247" s="45">
        <f>COUNTIFS($C$6:$C247,C247,$I$6:$I247,I247)</f>
        <v>1</v>
      </c>
      <c r="M247" s="45" t="s">
        <v>386</v>
      </c>
    </row>
    <row r="248" spans="1:13" x14ac:dyDescent="0.2">
      <c r="A248" s="8" t="s">
        <v>185</v>
      </c>
      <c r="B248" s="8" t="s">
        <v>57</v>
      </c>
      <c r="C248" s="8" t="str">
        <f t="shared" si="17"/>
        <v>HANSON Jesse</v>
      </c>
      <c r="D248" s="8" t="s">
        <v>2</v>
      </c>
      <c r="E248" s="8" t="s">
        <v>114</v>
      </c>
      <c r="F248" s="9" t="s">
        <v>103</v>
      </c>
      <c r="G248" s="20">
        <v>42540</v>
      </c>
      <c r="H248" s="5">
        <v>103</v>
      </c>
      <c r="I248" s="8" t="s">
        <v>114</v>
      </c>
      <c r="J248" s="45">
        <f t="shared" si="14"/>
        <v>598</v>
      </c>
      <c r="K248" s="45">
        <f t="shared" si="15"/>
        <v>20.620689655172413</v>
      </c>
      <c r="L248" s="45">
        <f>COUNTIFS($C$6:$C248,C248,$I$6:$I248,I248)</f>
        <v>2</v>
      </c>
      <c r="M248" s="45" t="s">
        <v>386</v>
      </c>
    </row>
    <row r="249" spans="1:13" x14ac:dyDescent="0.2">
      <c r="A249" s="8" t="s">
        <v>185</v>
      </c>
      <c r="B249" s="8" t="s">
        <v>57</v>
      </c>
      <c r="C249" s="8" t="str">
        <f t="shared" si="17"/>
        <v>HANSON Jesse</v>
      </c>
      <c r="D249" s="8" t="s">
        <v>2</v>
      </c>
      <c r="E249" s="8" t="s">
        <v>114</v>
      </c>
      <c r="F249" s="9" t="s">
        <v>103</v>
      </c>
      <c r="G249" s="20">
        <v>42400</v>
      </c>
      <c r="H249" s="5">
        <v>88</v>
      </c>
      <c r="I249" s="8" t="s">
        <v>114</v>
      </c>
      <c r="J249" s="45">
        <f t="shared" si="14"/>
        <v>598</v>
      </c>
      <c r="K249" s="45">
        <f t="shared" si="15"/>
        <v>20.620689655172413</v>
      </c>
      <c r="L249" s="45">
        <f>COUNTIFS($C$6:$C249,C249,$I$6:$I249,I249)</f>
        <v>3</v>
      </c>
      <c r="M249" s="45" t="s">
        <v>386</v>
      </c>
    </row>
    <row r="250" spans="1:13" x14ac:dyDescent="0.2">
      <c r="A250" s="8" t="s">
        <v>185</v>
      </c>
      <c r="B250" s="8" t="s">
        <v>57</v>
      </c>
      <c r="C250" s="8" t="str">
        <f t="shared" si="17"/>
        <v>HANSON Jesse</v>
      </c>
      <c r="D250" s="8" t="s">
        <v>2</v>
      </c>
      <c r="E250" s="8" t="s">
        <v>114</v>
      </c>
      <c r="F250" s="9" t="s">
        <v>103</v>
      </c>
      <c r="G250" s="20">
        <v>42596</v>
      </c>
      <c r="H250" s="5">
        <v>79</v>
      </c>
      <c r="I250" s="8" t="s">
        <v>114</v>
      </c>
      <c r="J250" s="45">
        <f t="shared" si="14"/>
        <v>598</v>
      </c>
      <c r="K250" s="45">
        <f t="shared" si="15"/>
        <v>20.620689655172413</v>
      </c>
      <c r="L250" s="45">
        <f>COUNTIFS($C$6:$C250,C250,$I$6:$I250,I250)</f>
        <v>4</v>
      </c>
      <c r="M250" s="45" t="s">
        <v>386</v>
      </c>
    </row>
    <row r="251" spans="1:13" x14ac:dyDescent="0.2">
      <c r="A251" s="8" t="s">
        <v>185</v>
      </c>
      <c r="B251" s="8" t="s">
        <v>57</v>
      </c>
      <c r="C251" s="8" t="str">
        <f t="shared" si="17"/>
        <v>HANSON Jesse</v>
      </c>
      <c r="D251" s="8" t="s">
        <v>2</v>
      </c>
      <c r="E251" s="8" t="s">
        <v>114</v>
      </c>
      <c r="F251" s="9" t="s">
        <v>103</v>
      </c>
      <c r="G251" s="20">
        <v>42519</v>
      </c>
      <c r="H251" s="5">
        <v>74</v>
      </c>
      <c r="I251" s="8" t="s">
        <v>114</v>
      </c>
      <c r="J251" s="45">
        <f t="shared" si="14"/>
        <v>598</v>
      </c>
      <c r="K251" s="45">
        <f t="shared" si="15"/>
        <v>20.620689655172413</v>
      </c>
      <c r="L251" s="45">
        <f>COUNTIFS($C$6:$C251,C251,$I$6:$I251,I251)</f>
        <v>5</v>
      </c>
      <c r="M251" s="45" t="s">
        <v>386</v>
      </c>
    </row>
    <row r="252" spans="1:13" x14ac:dyDescent="0.2">
      <c r="A252" s="8" t="s">
        <v>185</v>
      </c>
      <c r="B252" s="8" t="s">
        <v>57</v>
      </c>
      <c r="C252" s="8" t="str">
        <f t="shared" si="17"/>
        <v>HANSON Jesse</v>
      </c>
      <c r="D252" s="8" t="s">
        <v>2</v>
      </c>
      <c r="E252" s="8" t="s">
        <v>114</v>
      </c>
      <c r="F252" s="9" t="s">
        <v>103</v>
      </c>
      <c r="G252" s="20">
        <v>42610</v>
      </c>
      <c r="H252" s="5">
        <v>68</v>
      </c>
      <c r="I252" s="8" t="s">
        <v>114</v>
      </c>
      <c r="J252" s="45">
        <f t="shared" si="14"/>
        <v>598</v>
      </c>
      <c r="K252" s="45">
        <f t="shared" si="15"/>
        <v>20.620689655172413</v>
      </c>
      <c r="L252" s="45">
        <f>COUNTIFS($C$6:$C252,C252,$I$6:$I252,I252)</f>
        <v>6</v>
      </c>
      <c r="M252" s="45" t="s">
        <v>386</v>
      </c>
    </row>
    <row r="253" spans="1:13" x14ac:dyDescent="0.2">
      <c r="A253" s="8" t="s">
        <v>185</v>
      </c>
      <c r="B253" s="8" t="s">
        <v>57</v>
      </c>
      <c r="C253" s="8" t="str">
        <f t="shared" si="17"/>
        <v>HANSON Jesse</v>
      </c>
      <c r="D253" s="8" t="s">
        <v>2</v>
      </c>
      <c r="E253" s="8" t="s">
        <v>114</v>
      </c>
      <c r="F253" s="9" t="s">
        <v>103</v>
      </c>
      <c r="G253" s="20">
        <v>42414</v>
      </c>
      <c r="H253" s="5">
        <v>36</v>
      </c>
      <c r="I253" s="8" t="s">
        <v>114</v>
      </c>
      <c r="J253" s="45">
        <f t="shared" si="14"/>
        <v>598</v>
      </c>
      <c r="K253" s="45">
        <f t="shared" si="15"/>
        <v>20.620689655172413</v>
      </c>
      <c r="L253" s="45">
        <f>COUNTIFS($C$6:$C253,C253,$I$6:$I253,I253)</f>
        <v>7</v>
      </c>
      <c r="M253" s="45" t="s">
        <v>386</v>
      </c>
    </row>
    <row r="254" spans="1:13" x14ac:dyDescent="0.2">
      <c r="A254" s="8" t="s">
        <v>185</v>
      </c>
      <c r="B254" s="8" t="s">
        <v>57</v>
      </c>
      <c r="C254" s="8" t="str">
        <f t="shared" si="17"/>
        <v>HANSON Jesse</v>
      </c>
      <c r="D254" s="8" t="s">
        <v>2</v>
      </c>
      <c r="E254" s="8" t="s">
        <v>114</v>
      </c>
      <c r="F254" s="9" t="s">
        <v>103</v>
      </c>
      <c r="G254" s="20">
        <v>42449</v>
      </c>
      <c r="H254" s="5">
        <v>36</v>
      </c>
      <c r="I254" s="8" t="s">
        <v>114</v>
      </c>
      <c r="J254" s="45">
        <f t="shared" si="14"/>
        <v>598</v>
      </c>
      <c r="K254" s="45">
        <f t="shared" si="15"/>
        <v>20.620689655172413</v>
      </c>
      <c r="L254" s="45">
        <f>COUNTIFS($C$6:$C254,C254,$I$6:$I254,I254)</f>
        <v>8</v>
      </c>
      <c r="M254" s="45" t="s">
        <v>386</v>
      </c>
    </row>
    <row r="255" spans="1:13" x14ac:dyDescent="0.2">
      <c r="A255" s="8" t="s">
        <v>163</v>
      </c>
      <c r="B255" s="8" t="s">
        <v>40</v>
      </c>
      <c r="C255" s="8" t="str">
        <f t="shared" si="17"/>
        <v>HILTON Greg</v>
      </c>
      <c r="D255" s="8" t="s">
        <v>1</v>
      </c>
      <c r="E255" s="8" t="s">
        <v>114</v>
      </c>
      <c r="F255" s="9" t="s">
        <v>103</v>
      </c>
      <c r="G255" s="20">
        <v>42477</v>
      </c>
      <c r="H255" s="5">
        <v>124</v>
      </c>
      <c r="I255" s="8" t="s">
        <v>114</v>
      </c>
      <c r="J255" s="45">
        <f t="shared" si="14"/>
        <v>124</v>
      </c>
      <c r="K255" s="45">
        <f t="shared" si="15"/>
        <v>4.2758620689655169</v>
      </c>
      <c r="L255" s="45">
        <f>COUNTIFS($C$6:$C255,C255,$I$6:$I255,I255)</f>
        <v>1</v>
      </c>
      <c r="M255" s="45" t="s">
        <v>387</v>
      </c>
    </row>
    <row r="256" spans="1:13" x14ac:dyDescent="0.2">
      <c r="A256" s="8" t="s">
        <v>163</v>
      </c>
      <c r="B256" s="8" t="s">
        <v>98</v>
      </c>
      <c r="C256" s="8" t="str">
        <f t="shared" si="17"/>
        <v>HILTON Luke</v>
      </c>
      <c r="D256" s="8" t="s">
        <v>4</v>
      </c>
      <c r="E256" s="10" t="s">
        <v>197</v>
      </c>
      <c r="F256" s="9" t="s">
        <v>103</v>
      </c>
      <c r="G256" s="20">
        <v>42477</v>
      </c>
      <c r="H256" s="5">
        <v>67</v>
      </c>
      <c r="I256" s="8" t="s">
        <v>197</v>
      </c>
      <c r="J256" s="45">
        <f t="shared" si="14"/>
        <v>67</v>
      </c>
      <c r="K256" s="45">
        <f t="shared" si="15"/>
        <v>2.3103448275862069</v>
      </c>
      <c r="L256" s="45">
        <f>COUNTIFS($C$6:$C256,C256,$I$6:$I256,I256)</f>
        <v>1</v>
      </c>
      <c r="M256" s="45" t="s">
        <v>387</v>
      </c>
    </row>
    <row r="257" spans="1:13" x14ac:dyDescent="0.2">
      <c r="A257" s="8" t="s">
        <v>156</v>
      </c>
      <c r="B257" s="8" t="s">
        <v>29</v>
      </c>
      <c r="C257" s="8" t="str">
        <f t="shared" si="17"/>
        <v>HOLMES Ben</v>
      </c>
      <c r="D257" s="8" t="s">
        <v>4</v>
      </c>
      <c r="E257" s="8" t="s">
        <v>114</v>
      </c>
      <c r="F257" s="9" t="s">
        <v>103</v>
      </c>
      <c r="G257" s="20">
        <v>42526</v>
      </c>
      <c r="H257" s="5">
        <v>132</v>
      </c>
      <c r="I257" s="8" t="s">
        <v>114</v>
      </c>
      <c r="J257" s="45">
        <f t="shared" si="14"/>
        <v>335</v>
      </c>
      <c r="K257" s="45">
        <f t="shared" si="15"/>
        <v>11.551724137931034</v>
      </c>
      <c r="L257" s="45">
        <f>COUNTIFS($C$6:$C257,C257,$I$6:$I257,I257)</f>
        <v>1</v>
      </c>
      <c r="M257" s="45" t="s">
        <v>387</v>
      </c>
    </row>
    <row r="258" spans="1:13" x14ac:dyDescent="0.2">
      <c r="A258" s="8" t="s">
        <v>156</v>
      </c>
      <c r="B258" s="8" t="s">
        <v>29</v>
      </c>
      <c r="C258" s="8" t="str">
        <f t="shared" si="17"/>
        <v>HOLMES Ben</v>
      </c>
      <c r="D258" s="8" t="s">
        <v>4</v>
      </c>
      <c r="E258" s="8" t="s">
        <v>114</v>
      </c>
      <c r="F258" s="9" t="s">
        <v>103</v>
      </c>
      <c r="G258" s="20">
        <v>42400</v>
      </c>
      <c r="H258" s="5">
        <v>122</v>
      </c>
      <c r="I258" s="8" t="s">
        <v>114</v>
      </c>
      <c r="J258" s="45">
        <f t="shared" si="14"/>
        <v>335</v>
      </c>
      <c r="K258" s="45">
        <f t="shared" si="15"/>
        <v>11.551724137931034</v>
      </c>
      <c r="L258" s="45">
        <f>COUNTIFS($C$6:$C258,C258,$I$6:$I258,I258)</f>
        <v>2</v>
      </c>
      <c r="M258" s="45" t="s">
        <v>387</v>
      </c>
    </row>
    <row r="259" spans="1:13" x14ac:dyDescent="0.2">
      <c r="A259" s="8" t="s">
        <v>156</v>
      </c>
      <c r="B259" s="8" t="s">
        <v>29</v>
      </c>
      <c r="C259" s="8" t="str">
        <f t="shared" si="17"/>
        <v>HOLMES Ben</v>
      </c>
      <c r="D259" s="8" t="s">
        <v>4</v>
      </c>
      <c r="E259" s="8" t="s">
        <v>114</v>
      </c>
      <c r="F259" s="9" t="s">
        <v>103</v>
      </c>
      <c r="G259" s="20">
        <v>42477</v>
      </c>
      <c r="H259" s="5">
        <v>81</v>
      </c>
      <c r="I259" s="8" t="s">
        <v>114</v>
      </c>
      <c r="J259" s="45">
        <f t="shared" si="14"/>
        <v>335</v>
      </c>
      <c r="K259" s="45">
        <f t="shared" si="15"/>
        <v>11.551724137931034</v>
      </c>
      <c r="L259" s="45">
        <f>COUNTIFS($C$6:$C259,C259,$I$6:$I259,I259)</f>
        <v>3</v>
      </c>
      <c r="M259" s="45" t="s">
        <v>387</v>
      </c>
    </row>
    <row r="260" spans="1:13" x14ac:dyDescent="0.2">
      <c r="A260" s="8" t="s">
        <v>156</v>
      </c>
      <c r="B260" s="8" t="s">
        <v>29</v>
      </c>
      <c r="C260" s="8" t="s">
        <v>254</v>
      </c>
      <c r="D260" s="8" t="s">
        <v>4</v>
      </c>
      <c r="E260" s="8" t="s">
        <v>114</v>
      </c>
      <c r="F260" s="9" t="s">
        <v>103</v>
      </c>
      <c r="G260" s="61">
        <v>42617</v>
      </c>
      <c r="H260" s="5">
        <v>95</v>
      </c>
      <c r="I260" s="8" t="s">
        <v>0</v>
      </c>
      <c r="J260" s="45">
        <f t="shared" si="14"/>
        <v>226</v>
      </c>
      <c r="K260" s="45">
        <f t="shared" si="15"/>
        <v>7.7931034482758621</v>
      </c>
      <c r="L260" s="45">
        <f>COUNTIFS($C$6:$C260,C260,$I$6:$I260,I260)</f>
        <v>1</v>
      </c>
      <c r="M260" s="45" t="s">
        <v>387</v>
      </c>
    </row>
    <row r="261" spans="1:13" x14ac:dyDescent="0.2">
      <c r="A261" s="8" t="s">
        <v>156</v>
      </c>
      <c r="B261" s="8" t="s">
        <v>29</v>
      </c>
      <c r="C261" s="8" t="str">
        <f t="shared" ref="C261:C266" si="18">UPPER(A261)&amp;" "&amp;B261</f>
        <v>HOLMES Ben</v>
      </c>
      <c r="D261" s="8" t="s">
        <v>4</v>
      </c>
      <c r="E261" s="8" t="s">
        <v>114</v>
      </c>
      <c r="F261" s="9" t="s">
        <v>103</v>
      </c>
      <c r="G261" s="20">
        <v>42505</v>
      </c>
      <c r="H261" s="5">
        <v>93</v>
      </c>
      <c r="I261" s="8" t="s">
        <v>0</v>
      </c>
      <c r="J261" s="45">
        <f t="shared" si="14"/>
        <v>226</v>
      </c>
      <c r="K261" s="45">
        <f t="shared" si="15"/>
        <v>7.7931034482758621</v>
      </c>
      <c r="L261" s="45">
        <f>COUNTIFS($C$6:$C261,C261,$I$6:$I261,I261)</f>
        <v>2</v>
      </c>
      <c r="M261" s="45" t="s">
        <v>387</v>
      </c>
    </row>
    <row r="262" spans="1:13" x14ac:dyDescent="0.2">
      <c r="A262" s="8" t="s">
        <v>156</v>
      </c>
      <c r="B262" s="8" t="s">
        <v>29</v>
      </c>
      <c r="C262" s="8" t="str">
        <f t="shared" si="18"/>
        <v>HOLMES Ben</v>
      </c>
      <c r="D262" s="8" t="s">
        <v>4</v>
      </c>
      <c r="E262" s="8" t="s">
        <v>114</v>
      </c>
      <c r="F262" s="9" t="s">
        <v>103</v>
      </c>
      <c r="G262" s="20">
        <v>42596</v>
      </c>
      <c r="H262" s="5">
        <v>38</v>
      </c>
      <c r="I262" s="8" t="s">
        <v>0</v>
      </c>
      <c r="J262" s="45">
        <f t="shared" si="14"/>
        <v>226</v>
      </c>
      <c r="K262" s="45">
        <f t="shared" si="15"/>
        <v>7.7931034482758621</v>
      </c>
      <c r="L262" s="45">
        <f>COUNTIFS($C$6:$C262,C262,$I$6:$I262,I262)</f>
        <v>3</v>
      </c>
      <c r="M262" s="45" t="s">
        <v>387</v>
      </c>
    </row>
    <row r="263" spans="1:13" x14ac:dyDescent="0.2">
      <c r="A263" s="8" t="s">
        <v>156</v>
      </c>
      <c r="B263" s="8" t="s">
        <v>28</v>
      </c>
      <c r="C263" s="8" t="str">
        <f t="shared" si="18"/>
        <v>HOLMES Tim</v>
      </c>
      <c r="D263" s="8" t="s">
        <v>1</v>
      </c>
      <c r="E263" s="10" t="s">
        <v>194</v>
      </c>
      <c r="F263" s="9" t="s">
        <v>103</v>
      </c>
      <c r="G263" s="20">
        <v>42526</v>
      </c>
      <c r="H263" s="5">
        <v>165</v>
      </c>
      <c r="I263" s="8" t="s">
        <v>197</v>
      </c>
      <c r="J263" s="45">
        <f t="shared" ref="J263:J326" si="19">SUMIFS($H$6:$H$3208,$C$6:$C$3208,$C263,$I$6:$I$3208,$I263)</f>
        <v>165</v>
      </c>
      <c r="K263" s="45">
        <f t="shared" ref="K263:K326" si="20">IFERROR(J263/$G$5,0)</f>
        <v>5.6896551724137927</v>
      </c>
      <c r="L263" s="45">
        <f>COUNTIFS($C$6:$C263,C263,$I$6:$I263,I263)</f>
        <v>1</v>
      </c>
      <c r="M263" s="45" t="s">
        <v>386</v>
      </c>
    </row>
    <row r="264" spans="1:13" x14ac:dyDescent="0.2">
      <c r="A264" s="8" t="s">
        <v>156</v>
      </c>
      <c r="B264" s="8" t="s">
        <v>28</v>
      </c>
      <c r="C264" s="8" t="str">
        <f t="shared" si="18"/>
        <v>HOLMES Tim</v>
      </c>
      <c r="D264" s="8" t="s">
        <v>1</v>
      </c>
      <c r="E264" s="10" t="s">
        <v>194</v>
      </c>
      <c r="F264" s="9" t="s">
        <v>103</v>
      </c>
      <c r="G264" s="20">
        <v>42400</v>
      </c>
      <c r="H264" s="5">
        <v>180</v>
      </c>
      <c r="I264" s="8" t="s">
        <v>114</v>
      </c>
      <c r="J264" s="45">
        <f t="shared" si="19"/>
        <v>180</v>
      </c>
      <c r="K264" s="45">
        <f t="shared" si="20"/>
        <v>6.2068965517241379</v>
      </c>
      <c r="L264" s="45">
        <f>COUNTIFS($C$6:$C264,C264,$I$6:$I264,I264)</f>
        <v>1</v>
      </c>
      <c r="M264" s="45" t="s">
        <v>386</v>
      </c>
    </row>
    <row r="265" spans="1:13" x14ac:dyDescent="0.2">
      <c r="A265" s="8" t="s">
        <v>156</v>
      </c>
      <c r="B265" s="8" t="s">
        <v>28</v>
      </c>
      <c r="C265" s="8" t="str">
        <f t="shared" si="18"/>
        <v>HOLMES Tim</v>
      </c>
      <c r="D265" s="8" t="s">
        <v>1</v>
      </c>
      <c r="E265" s="10" t="s">
        <v>194</v>
      </c>
      <c r="F265" s="9" t="s">
        <v>103</v>
      </c>
      <c r="G265" s="20">
        <v>42463</v>
      </c>
      <c r="H265" s="5">
        <v>155</v>
      </c>
      <c r="I265" s="8" t="s">
        <v>194</v>
      </c>
      <c r="J265" s="45">
        <f t="shared" si="19"/>
        <v>1326</v>
      </c>
      <c r="K265" s="45">
        <f t="shared" si="20"/>
        <v>45.724137931034484</v>
      </c>
      <c r="L265" s="45">
        <f>COUNTIFS($C$6:$C265,C265,$I$6:$I265,I265)</f>
        <v>1</v>
      </c>
      <c r="M265" s="45" t="s">
        <v>386</v>
      </c>
    </row>
    <row r="266" spans="1:13" x14ac:dyDescent="0.2">
      <c r="A266" s="8" t="s">
        <v>156</v>
      </c>
      <c r="B266" s="8" t="s">
        <v>28</v>
      </c>
      <c r="C266" s="8" t="str">
        <f t="shared" si="18"/>
        <v>HOLMES Tim</v>
      </c>
      <c r="D266" s="8" t="s">
        <v>1</v>
      </c>
      <c r="E266" s="10" t="s">
        <v>194</v>
      </c>
      <c r="F266" s="9" t="s">
        <v>103</v>
      </c>
      <c r="G266" s="20">
        <v>42596</v>
      </c>
      <c r="H266" s="5">
        <v>146</v>
      </c>
      <c r="I266" s="8" t="s">
        <v>194</v>
      </c>
      <c r="J266" s="45">
        <f t="shared" si="19"/>
        <v>1326</v>
      </c>
      <c r="K266" s="45">
        <f t="shared" si="20"/>
        <v>45.724137931034484</v>
      </c>
      <c r="L266" s="45">
        <f>COUNTIFS($C$6:$C266,C266,$I$6:$I266,I266)</f>
        <v>2</v>
      </c>
      <c r="M266" s="45" t="s">
        <v>386</v>
      </c>
    </row>
    <row r="267" spans="1:13" x14ac:dyDescent="0.2">
      <c r="A267" s="8" t="s">
        <v>156</v>
      </c>
      <c r="B267" s="8" t="s">
        <v>28</v>
      </c>
      <c r="C267" s="8" t="s">
        <v>255</v>
      </c>
      <c r="D267" s="8" t="s">
        <v>1</v>
      </c>
      <c r="E267" s="8" t="s">
        <v>194</v>
      </c>
      <c r="F267" s="9" t="s">
        <v>103</v>
      </c>
      <c r="G267" s="61">
        <v>42659</v>
      </c>
      <c r="H267" s="5">
        <v>143</v>
      </c>
      <c r="I267" s="8" t="s">
        <v>194</v>
      </c>
      <c r="J267" s="45">
        <f t="shared" si="19"/>
        <v>1326</v>
      </c>
      <c r="K267" s="45">
        <f t="shared" si="20"/>
        <v>45.724137931034484</v>
      </c>
      <c r="L267" s="45">
        <f>COUNTIFS($C$6:$C267,C267,$I$6:$I267,I267)</f>
        <v>3</v>
      </c>
      <c r="M267" s="45" t="s">
        <v>386</v>
      </c>
    </row>
    <row r="268" spans="1:13" x14ac:dyDescent="0.2">
      <c r="A268" s="8" t="s">
        <v>156</v>
      </c>
      <c r="B268" s="8" t="s">
        <v>28</v>
      </c>
      <c r="C268" s="8" t="str">
        <f>UPPER(A268)&amp;" "&amp;B268</f>
        <v>HOLMES Tim</v>
      </c>
      <c r="D268" s="8" t="s">
        <v>1</v>
      </c>
      <c r="E268" s="10" t="s">
        <v>194</v>
      </c>
      <c r="F268" s="9" t="s">
        <v>103</v>
      </c>
      <c r="G268" s="20">
        <v>42421</v>
      </c>
      <c r="H268" s="5">
        <v>140</v>
      </c>
      <c r="I268" s="8" t="s">
        <v>194</v>
      </c>
      <c r="J268" s="45">
        <f t="shared" si="19"/>
        <v>1326</v>
      </c>
      <c r="K268" s="45">
        <f t="shared" si="20"/>
        <v>45.724137931034484</v>
      </c>
      <c r="L268" s="45">
        <f>COUNTIFS($C$6:$C268,C268,$I$6:$I268,I268)</f>
        <v>4</v>
      </c>
      <c r="M268" s="45" t="s">
        <v>386</v>
      </c>
    </row>
    <row r="269" spans="1:13" x14ac:dyDescent="0.2">
      <c r="A269" s="8" t="s">
        <v>156</v>
      </c>
      <c r="B269" s="8" t="s">
        <v>28</v>
      </c>
      <c r="C269" s="8" t="str">
        <f>UPPER(A269)&amp;" "&amp;B269</f>
        <v>HOLMES Tim</v>
      </c>
      <c r="D269" s="8" t="s">
        <v>1</v>
      </c>
      <c r="E269" s="10" t="s">
        <v>194</v>
      </c>
      <c r="F269" s="9" t="s">
        <v>103</v>
      </c>
      <c r="G269" s="20">
        <v>42477</v>
      </c>
      <c r="H269" s="5">
        <v>133</v>
      </c>
      <c r="I269" s="8" t="s">
        <v>194</v>
      </c>
      <c r="J269" s="45">
        <f t="shared" si="19"/>
        <v>1326</v>
      </c>
      <c r="K269" s="45">
        <f t="shared" si="20"/>
        <v>45.724137931034484</v>
      </c>
      <c r="L269" s="45">
        <f>COUNTIFS($C$6:$C269,C269,$I$6:$I269,I269)</f>
        <v>5</v>
      </c>
      <c r="M269" s="45" t="s">
        <v>386</v>
      </c>
    </row>
    <row r="270" spans="1:13" x14ac:dyDescent="0.2">
      <c r="A270" s="8" t="s">
        <v>156</v>
      </c>
      <c r="B270" s="8" t="s">
        <v>28</v>
      </c>
      <c r="C270" s="8" t="str">
        <f>UPPER(A270)&amp;" "&amp;B270</f>
        <v>HOLMES Tim</v>
      </c>
      <c r="D270" s="8" t="s">
        <v>1</v>
      </c>
      <c r="E270" s="10" t="s">
        <v>194</v>
      </c>
      <c r="F270" s="9" t="s">
        <v>103</v>
      </c>
      <c r="G270" s="20">
        <v>42519</v>
      </c>
      <c r="H270" s="5">
        <v>132</v>
      </c>
      <c r="I270" s="8" t="s">
        <v>194</v>
      </c>
      <c r="J270" s="45">
        <f t="shared" si="19"/>
        <v>1326</v>
      </c>
      <c r="K270" s="45">
        <f t="shared" si="20"/>
        <v>45.724137931034484</v>
      </c>
      <c r="L270" s="45">
        <f>COUNTIFS($C$6:$C270,C270,$I$6:$I270,I270)</f>
        <v>6</v>
      </c>
      <c r="M270" s="45" t="s">
        <v>386</v>
      </c>
    </row>
    <row r="271" spans="1:13" x14ac:dyDescent="0.2">
      <c r="A271" s="8" t="s">
        <v>156</v>
      </c>
      <c r="B271" s="8" t="s">
        <v>28</v>
      </c>
      <c r="C271" s="8" t="str">
        <f>UPPER(A271)&amp;" "&amp;B271</f>
        <v>HOLMES Tim</v>
      </c>
      <c r="D271" s="8" t="s">
        <v>1</v>
      </c>
      <c r="E271" s="10" t="s">
        <v>194</v>
      </c>
      <c r="F271" s="9" t="s">
        <v>103</v>
      </c>
      <c r="G271" s="20">
        <v>42505</v>
      </c>
      <c r="H271" s="5">
        <v>131</v>
      </c>
      <c r="I271" s="8" t="s">
        <v>194</v>
      </c>
      <c r="J271" s="45">
        <f t="shared" si="19"/>
        <v>1326</v>
      </c>
      <c r="K271" s="45">
        <f t="shared" si="20"/>
        <v>45.724137931034484</v>
      </c>
      <c r="L271" s="45">
        <f>COUNTIFS($C$6:$C271,C271,$I$6:$I271,I271)</f>
        <v>7</v>
      </c>
      <c r="M271" s="45" t="s">
        <v>386</v>
      </c>
    </row>
    <row r="272" spans="1:13" x14ac:dyDescent="0.2">
      <c r="A272" s="8" t="s">
        <v>156</v>
      </c>
      <c r="B272" s="8" t="s">
        <v>28</v>
      </c>
      <c r="C272" s="8" t="str">
        <f>UPPER(A272)&amp;" "&amp;B272</f>
        <v>HOLMES Tim</v>
      </c>
      <c r="D272" s="8" t="s">
        <v>1</v>
      </c>
      <c r="E272" s="10" t="s">
        <v>194</v>
      </c>
      <c r="F272" s="9" t="s">
        <v>103</v>
      </c>
      <c r="G272" s="20">
        <v>42449</v>
      </c>
      <c r="H272" s="5">
        <v>121</v>
      </c>
      <c r="I272" s="8" t="s">
        <v>194</v>
      </c>
      <c r="J272" s="45">
        <f t="shared" si="19"/>
        <v>1326</v>
      </c>
      <c r="K272" s="45">
        <f t="shared" si="20"/>
        <v>45.724137931034484</v>
      </c>
      <c r="L272" s="45">
        <f>COUNTIFS($C$6:$C272,C272,$I$6:$I272,I272)</f>
        <v>8</v>
      </c>
      <c r="M272" s="45" t="s">
        <v>386</v>
      </c>
    </row>
    <row r="273" spans="1:13" x14ac:dyDescent="0.2">
      <c r="A273" s="8" t="s">
        <v>156</v>
      </c>
      <c r="B273" s="8" t="s">
        <v>28</v>
      </c>
      <c r="C273" s="8" t="s">
        <v>255</v>
      </c>
      <c r="D273" s="8" t="s">
        <v>1</v>
      </c>
      <c r="E273" s="10" t="s">
        <v>194</v>
      </c>
      <c r="F273" s="9" t="s">
        <v>103</v>
      </c>
      <c r="G273" s="61">
        <v>42617</v>
      </c>
      <c r="H273" s="5">
        <v>120</v>
      </c>
      <c r="I273" s="8" t="s">
        <v>194</v>
      </c>
      <c r="J273" s="45">
        <f t="shared" si="19"/>
        <v>1326</v>
      </c>
      <c r="K273" s="45">
        <f t="shared" si="20"/>
        <v>45.724137931034484</v>
      </c>
      <c r="L273" s="45">
        <f>COUNTIFS($C$6:$C273,C273,$I$6:$I273,I273)</f>
        <v>9</v>
      </c>
      <c r="M273" s="45" t="s">
        <v>386</v>
      </c>
    </row>
    <row r="274" spans="1:13" x14ac:dyDescent="0.2">
      <c r="A274" s="8" t="s">
        <v>156</v>
      </c>
      <c r="B274" s="8" t="s">
        <v>28</v>
      </c>
      <c r="C274" s="8" t="s">
        <v>255</v>
      </c>
      <c r="D274" s="8" t="s">
        <v>1</v>
      </c>
      <c r="E274" s="10" t="s">
        <v>194</v>
      </c>
      <c r="F274" s="9" t="s">
        <v>103</v>
      </c>
      <c r="G274" s="61">
        <v>42652</v>
      </c>
      <c r="H274" s="5">
        <v>105</v>
      </c>
      <c r="I274" s="8" t="s">
        <v>194</v>
      </c>
      <c r="J274" s="45">
        <f t="shared" si="19"/>
        <v>1326</v>
      </c>
      <c r="K274" s="45">
        <f t="shared" si="20"/>
        <v>45.724137931034484</v>
      </c>
      <c r="L274" s="45">
        <f>COUNTIFS($C$6:$C274,C274,$I$6:$I274,I274)</f>
        <v>10</v>
      </c>
      <c r="M274" s="45" t="s">
        <v>386</v>
      </c>
    </row>
    <row r="275" spans="1:13" x14ac:dyDescent="0.2">
      <c r="A275" s="8" t="s">
        <v>156</v>
      </c>
      <c r="B275" s="8" t="s">
        <v>28</v>
      </c>
      <c r="C275" s="8" t="str">
        <f t="shared" ref="C275:C282" si="21">UPPER(A275)&amp;" "&amp;B275</f>
        <v>HOLMES Tim</v>
      </c>
      <c r="D275" s="8" t="s">
        <v>1</v>
      </c>
      <c r="E275" s="10" t="s">
        <v>194</v>
      </c>
      <c r="F275" s="9" t="s">
        <v>103</v>
      </c>
      <c r="G275" s="20">
        <v>42414</v>
      </c>
      <c r="H275" s="5">
        <v>137</v>
      </c>
      <c r="I275" s="8" t="s">
        <v>0</v>
      </c>
      <c r="J275" s="45">
        <f t="shared" si="19"/>
        <v>137</v>
      </c>
      <c r="K275" s="45">
        <f t="shared" si="20"/>
        <v>4.7241379310344831</v>
      </c>
      <c r="L275" s="45">
        <f>COUNTIFS($C$6:$C275,C275,$I$6:$I275,I275)</f>
        <v>1</v>
      </c>
      <c r="M275" s="45" t="s">
        <v>386</v>
      </c>
    </row>
    <row r="276" spans="1:13" x14ac:dyDescent="0.2">
      <c r="A276" s="8" t="s">
        <v>210</v>
      </c>
      <c r="B276" s="8" t="s">
        <v>97</v>
      </c>
      <c r="C276" s="8" t="str">
        <f t="shared" si="21"/>
        <v>INGLIS Tori</v>
      </c>
      <c r="D276" s="10" t="s">
        <v>2</v>
      </c>
      <c r="E276" s="8" t="s">
        <v>0</v>
      </c>
      <c r="F276" s="9" t="s">
        <v>10</v>
      </c>
      <c r="G276" s="20">
        <v>42477</v>
      </c>
      <c r="H276" s="5">
        <v>32</v>
      </c>
      <c r="I276" s="8" t="s">
        <v>197</v>
      </c>
      <c r="J276" s="45">
        <f t="shared" si="19"/>
        <v>32</v>
      </c>
      <c r="K276" s="45">
        <f t="shared" si="20"/>
        <v>1.103448275862069</v>
      </c>
      <c r="L276" s="45">
        <f>COUNTIFS($C$6:$C276,C276,$I$6:$I276,I276)</f>
        <v>1</v>
      </c>
      <c r="M276" s="45" t="s">
        <v>387</v>
      </c>
    </row>
    <row r="277" spans="1:13" x14ac:dyDescent="0.2">
      <c r="A277" s="8" t="s">
        <v>210</v>
      </c>
      <c r="B277" s="8" t="s">
        <v>97</v>
      </c>
      <c r="C277" s="8" t="str">
        <f t="shared" si="21"/>
        <v>INGLIS Tori</v>
      </c>
      <c r="D277" s="10" t="s">
        <v>2</v>
      </c>
      <c r="E277" s="8" t="s">
        <v>0</v>
      </c>
      <c r="F277" s="9" t="s">
        <v>10</v>
      </c>
      <c r="G277" s="20">
        <v>42463</v>
      </c>
      <c r="H277" s="5">
        <v>61</v>
      </c>
      <c r="I277" s="8" t="s">
        <v>114</v>
      </c>
      <c r="J277" s="45">
        <f t="shared" si="19"/>
        <v>61</v>
      </c>
      <c r="K277" s="45">
        <f t="shared" si="20"/>
        <v>2.103448275862069</v>
      </c>
      <c r="L277" s="45">
        <f>COUNTIFS($C$6:$C277,C277,$I$6:$I277,I277)</f>
        <v>1</v>
      </c>
      <c r="M277" s="45" t="s">
        <v>387</v>
      </c>
    </row>
    <row r="278" spans="1:13" x14ac:dyDescent="0.2">
      <c r="A278" s="8" t="s">
        <v>211</v>
      </c>
      <c r="B278" s="8" t="s">
        <v>70</v>
      </c>
      <c r="C278" s="8" t="str">
        <f t="shared" si="21"/>
        <v>JEFFERY Andrew</v>
      </c>
      <c r="D278" s="10" t="s">
        <v>187</v>
      </c>
      <c r="E278" s="10" t="s">
        <v>197</v>
      </c>
      <c r="F278" s="9" t="s">
        <v>103</v>
      </c>
      <c r="G278" s="20">
        <v>42407</v>
      </c>
      <c r="H278" s="5">
        <v>72</v>
      </c>
      <c r="I278" s="8" t="s">
        <v>197</v>
      </c>
      <c r="J278" s="45">
        <f t="shared" si="19"/>
        <v>72</v>
      </c>
      <c r="K278" s="45">
        <f t="shared" si="20"/>
        <v>2.4827586206896552</v>
      </c>
      <c r="L278" s="45">
        <f>COUNTIFS($C$6:$C278,C278,$I$6:$I278,I278)</f>
        <v>1</v>
      </c>
      <c r="M278" s="45" t="s">
        <v>387</v>
      </c>
    </row>
    <row r="279" spans="1:13" x14ac:dyDescent="0.2">
      <c r="A279" s="8" t="s">
        <v>211</v>
      </c>
      <c r="B279" s="8" t="s">
        <v>69</v>
      </c>
      <c r="C279" s="8" t="str">
        <f t="shared" si="21"/>
        <v>JEFFERY Jed</v>
      </c>
      <c r="D279" s="10" t="s">
        <v>1</v>
      </c>
      <c r="E279" s="10" t="s">
        <v>197</v>
      </c>
      <c r="F279" s="9" t="s">
        <v>103</v>
      </c>
      <c r="G279" s="20">
        <v>42407</v>
      </c>
      <c r="H279" s="5">
        <v>89</v>
      </c>
      <c r="I279" s="8" t="s">
        <v>197</v>
      </c>
      <c r="J279" s="45">
        <f t="shared" si="19"/>
        <v>89</v>
      </c>
      <c r="K279" s="45">
        <f t="shared" si="20"/>
        <v>3.0689655172413794</v>
      </c>
      <c r="L279" s="45">
        <f>COUNTIFS($C$6:$C279,C279,$I$6:$I279,I279)</f>
        <v>1</v>
      </c>
      <c r="M279" s="45" t="s">
        <v>387</v>
      </c>
    </row>
    <row r="280" spans="1:13" x14ac:dyDescent="0.2">
      <c r="A280" s="8" t="s">
        <v>211</v>
      </c>
      <c r="B280" s="8" t="s">
        <v>71</v>
      </c>
      <c r="C280" s="8" t="str">
        <f t="shared" si="21"/>
        <v>JEFFERY Will</v>
      </c>
      <c r="D280" s="10" t="s">
        <v>187</v>
      </c>
      <c r="E280" s="10" t="s">
        <v>197</v>
      </c>
      <c r="F280" s="9" t="s">
        <v>103</v>
      </c>
      <c r="G280" s="20">
        <v>42407</v>
      </c>
      <c r="H280" s="5">
        <v>85</v>
      </c>
      <c r="I280" s="8" t="s">
        <v>114</v>
      </c>
      <c r="J280" s="45">
        <f t="shared" si="19"/>
        <v>85</v>
      </c>
      <c r="K280" s="45">
        <f t="shared" si="20"/>
        <v>2.9310344827586206</v>
      </c>
      <c r="L280" s="45">
        <f>COUNTIFS($C$6:$C280,C280,$I$6:$I280,I280)</f>
        <v>1</v>
      </c>
      <c r="M280" s="45" t="s">
        <v>387</v>
      </c>
    </row>
    <row r="281" spans="1:13" x14ac:dyDescent="0.2">
      <c r="A281" s="8" t="s">
        <v>160</v>
      </c>
      <c r="B281" s="8" t="s">
        <v>8</v>
      </c>
      <c r="C281" s="8" t="str">
        <f t="shared" si="21"/>
        <v>JOHNSTON Clayton</v>
      </c>
      <c r="D281" s="8" t="s">
        <v>1</v>
      </c>
      <c r="E281" s="8" t="s">
        <v>114</v>
      </c>
      <c r="F281" s="9" t="s">
        <v>103</v>
      </c>
      <c r="G281" s="20">
        <v>42435</v>
      </c>
      <c r="H281" s="5">
        <v>194</v>
      </c>
      <c r="I281" s="8" t="s">
        <v>114</v>
      </c>
      <c r="J281" s="45">
        <f t="shared" si="19"/>
        <v>1521</v>
      </c>
      <c r="K281" s="45">
        <f t="shared" si="20"/>
        <v>52.448275862068968</v>
      </c>
      <c r="L281" s="45">
        <f>COUNTIFS($C$6:$C281,C281,$I$6:$I281,I281)</f>
        <v>1</v>
      </c>
      <c r="M281" s="45" t="s">
        <v>386</v>
      </c>
    </row>
    <row r="282" spans="1:13" x14ac:dyDescent="0.2">
      <c r="A282" s="8" t="s">
        <v>160</v>
      </c>
      <c r="B282" s="8" t="s">
        <v>8</v>
      </c>
      <c r="C282" s="8" t="str">
        <f t="shared" si="21"/>
        <v>JOHNSTON Clayton</v>
      </c>
      <c r="D282" s="8" t="s">
        <v>1</v>
      </c>
      <c r="E282" s="8" t="s">
        <v>114</v>
      </c>
      <c r="F282" s="9" t="s">
        <v>103</v>
      </c>
      <c r="G282" s="20">
        <v>42421</v>
      </c>
      <c r="H282" s="5">
        <v>189</v>
      </c>
      <c r="I282" s="8" t="s">
        <v>114</v>
      </c>
      <c r="J282" s="45">
        <f t="shared" si="19"/>
        <v>1521</v>
      </c>
      <c r="K282" s="45">
        <f t="shared" si="20"/>
        <v>52.448275862068968</v>
      </c>
      <c r="L282" s="45">
        <f>COUNTIFS($C$6:$C282,C282,$I$6:$I282,I282)</f>
        <v>2</v>
      </c>
      <c r="M282" s="45" t="s">
        <v>386</v>
      </c>
    </row>
    <row r="283" spans="1:13" x14ac:dyDescent="0.2">
      <c r="A283" s="8" t="s">
        <v>160</v>
      </c>
      <c r="B283" s="8" t="s">
        <v>8</v>
      </c>
      <c r="C283" s="8" t="s">
        <v>256</v>
      </c>
      <c r="D283" s="8" t="s">
        <v>1</v>
      </c>
      <c r="E283" s="8" t="s">
        <v>114</v>
      </c>
      <c r="F283" s="9" t="s">
        <v>103</v>
      </c>
      <c r="G283" s="61">
        <v>42659</v>
      </c>
      <c r="H283" s="5">
        <v>186</v>
      </c>
      <c r="I283" s="8" t="s">
        <v>114</v>
      </c>
      <c r="J283" s="45">
        <f t="shared" si="19"/>
        <v>1521</v>
      </c>
      <c r="K283" s="45">
        <f t="shared" si="20"/>
        <v>52.448275862068968</v>
      </c>
      <c r="L283" s="45">
        <f>COUNTIFS($C$6:$C283,C283,$I$6:$I283,I283)</f>
        <v>3</v>
      </c>
      <c r="M283" s="45" t="s">
        <v>386</v>
      </c>
    </row>
    <row r="284" spans="1:13" x14ac:dyDescent="0.2">
      <c r="A284" s="8" t="s">
        <v>160</v>
      </c>
      <c r="B284" s="8" t="s">
        <v>8</v>
      </c>
      <c r="C284" s="8" t="str">
        <f>UPPER(A284)&amp;" "&amp;B284</f>
        <v>JOHNSTON Clayton</v>
      </c>
      <c r="D284" s="8" t="s">
        <v>1</v>
      </c>
      <c r="E284" s="8" t="s">
        <v>114</v>
      </c>
      <c r="F284" s="9" t="s">
        <v>103</v>
      </c>
      <c r="G284" s="20">
        <v>42407</v>
      </c>
      <c r="H284" s="5">
        <v>180</v>
      </c>
      <c r="I284" s="8" t="s">
        <v>114</v>
      </c>
      <c r="J284" s="45">
        <f t="shared" si="19"/>
        <v>1521</v>
      </c>
      <c r="K284" s="45">
        <f t="shared" si="20"/>
        <v>52.448275862068968</v>
      </c>
      <c r="L284" s="45">
        <f>COUNTIFS($C$6:$C284,C284,$I$6:$I284,I284)</f>
        <v>4</v>
      </c>
      <c r="M284" s="45" t="s">
        <v>386</v>
      </c>
    </row>
    <row r="285" spans="1:13" x14ac:dyDescent="0.2">
      <c r="A285" s="8" t="s">
        <v>160</v>
      </c>
      <c r="B285" s="8" t="s">
        <v>8</v>
      </c>
      <c r="C285" s="8" t="str">
        <f>UPPER(A285)&amp;" "&amp;B285</f>
        <v>JOHNSTON Clayton</v>
      </c>
      <c r="D285" s="8" t="s">
        <v>1</v>
      </c>
      <c r="E285" s="8" t="s">
        <v>114</v>
      </c>
      <c r="F285" s="9" t="s">
        <v>103</v>
      </c>
      <c r="G285" s="20">
        <v>42428</v>
      </c>
      <c r="H285" s="5">
        <v>174</v>
      </c>
      <c r="I285" s="8" t="s">
        <v>114</v>
      </c>
      <c r="J285" s="45">
        <f t="shared" si="19"/>
        <v>1521</v>
      </c>
      <c r="K285" s="45">
        <f t="shared" si="20"/>
        <v>52.448275862068968</v>
      </c>
      <c r="L285" s="45">
        <f>COUNTIFS($C$6:$C285,C285,$I$6:$I285,I285)</f>
        <v>5</v>
      </c>
      <c r="M285" s="45" t="s">
        <v>386</v>
      </c>
    </row>
    <row r="286" spans="1:13" x14ac:dyDescent="0.2">
      <c r="A286" s="8" t="s">
        <v>160</v>
      </c>
      <c r="B286" s="8" t="s">
        <v>8</v>
      </c>
      <c r="C286" s="8" t="s">
        <v>256</v>
      </c>
      <c r="D286" s="8" t="s">
        <v>1</v>
      </c>
      <c r="E286" s="8" t="s">
        <v>114</v>
      </c>
      <c r="F286" s="9" t="s">
        <v>103</v>
      </c>
      <c r="G286" s="61">
        <v>42624</v>
      </c>
      <c r="H286" s="5">
        <v>165</v>
      </c>
      <c r="I286" s="8" t="s">
        <v>114</v>
      </c>
      <c r="J286" s="45">
        <f t="shared" si="19"/>
        <v>1521</v>
      </c>
      <c r="K286" s="45">
        <f t="shared" si="20"/>
        <v>52.448275862068968</v>
      </c>
      <c r="L286" s="45">
        <f>COUNTIFS($C$6:$C286,C286,$I$6:$I286,I286)</f>
        <v>6</v>
      </c>
      <c r="M286" s="45" t="s">
        <v>386</v>
      </c>
    </row>
    <row r="287" spans="1:13" x14ac:dyDescent="0.2">
      <c r="A287" s="8" t="s">
        <v>160</v>
      </c>
      <c r="B287" s="8" t="s">
        <v>8</v>
      </c>
      <c r="C287" s="8" t="str">
        <f>UPPER(A287)&amp;" "&amp;B287</f>
        <v>JOHNSTON Clayton</v>
      </c>
      <c r="D287" s="8" t="s">
        <v>1</v>
      </c>
      <c r="E287" s="8" t="s">
        <v>114</v>
      </c>
      <c r="F287" s="9" t="s">
        <v>103</v>
      </c>
      <c r="G287" s="20">
        <v>42400</v>
      </c>
      <c r="H287" s="5">
        <v>162</v>
      </c>
      <c r="I287" s="8" t="s">
        <v>114</v>
      </c>
      <c r="J287" s="45">
        <f t="shared" si="19"/>
        <v>1521</v>
      </c>
      <c r="K287" s="45">
        <f t="shared" si="20"/>
        <v>52.448275862068968</v>
      </c>
      <c r="L287" s="45">
        <f>COUNTIFS($C$6:$C287,C287,$I$6:$I287,I287)</f>
        <v>7</v>
      </c>
      <c r="M287" s="45" t="s">
        <v>386</v>
      </c>
    </row>
    <row r="288" spans="1:13" x14ac:dyDescent="0.2">
      <c r="A288" s="8" t="s">
        <v>160</v>
      </c>
      <c r="B288" s="8" t="s">
        <v>8</v>
      </c>
      <c r="C288" s="8" t="str">
        <f>UPPER(A288)&amp;" "&amp;B288</f>
        <v>JOHNSTON Clayton</v>
      </c>
      <c r="D288" s="8" t="s">
        <v>1</v>
      </c>
      <c r="E288" s="8" t="s">
        <v>114</v>
      </c>
      <c r="F288" s="9" t="s">
        <v>103</v>
      </c>
      <c r="G288" s="20">
        <v>42596</v>
      </c>
      <c r="H288" s="5">
        <v>138</v>
      </c>
      <c r="I288" s="8" t="s">
        <v>114</v>
      </c>
      <c r="J288" s="45">
        <f t="shared" si="19"/>
        <v>1521</v>
      </c>
      <c r="K288" s="45">
        <f t="shared" si="20"/>
        <v>52.448275862068968</v>
      </c>
      <c r="L288" s="45">
        <f>COUNTIFS($C$6:$C288,C288,$I$6:$I288,I288)</f>
        <v>8</v>
      </c>
      <c r="M288" s="45" t="s">
        <v>386</v>
      </c>
    </row>
    <row r="289" spans="1:13" x14ac:dyDescent="0.2">
      <c r="A289" s="8" t="s">
        <v>160</v>
      </c>
      <c r="B289" s="8" t="s">
        <v>8</v>
      </c>
      <c r="C289" s="8" t="str">
        <f>UPPER(A289)&amp;" "&amp;B289</f>
        <v>JOHNSTON Clayton</v>
      </c>
      <c r="D289" s="8" t="s">
        <v>1</v>
      </c>
      <c r="E289" s="8" t="s">
        <v>114</v>
      </c>
      <c r="F289" s="9" t="s">
        <v>103</v>
      </c>
      <c r="G289" s="20">
        <v>42414</v>
      </c>
      <c r="H289" s="5">
        <v>133</v>
      </c>
      <c r="I289" s="8" t="s">
        <v>114</v>
      </c>
      <c r="J289" s="45">
        <f t="shared" si="19"/>
        <v>1521</v>
      </c>
      <c r="K289" s="45">
        <f t="shared" si="20"/>
        <v>52.448275862068968</v>
      </c>
      <c r="L289" s="45">
        <f>COUNTIFS($C$6:$C289,C289,$I$6:$I289,I289)</f>
        <v>9</v>
      </c>
      <c r="M289" s="45" t="s">
        <v>386</v>
      </c>
    </row>
    <row r="290" spans="1:13" x14ac:dyDescent="0.2">
      <c r="A290" s="8" t="s">
        <v>134</v>
      </c>
      <c r="B290" s="8" t="s">
        <v>15</v>
      </c>
      <c r="C290" s="8" t="str">
        <f>UPPER(A290)&amp;" "&amp;B290</f>
        <v>KNIGHT Ryan</v>
      </c>
      <c r="D290" s="8" t="s">
        <v>1</v>
      </c>
      <c r="E290" s="8" t="s">
        <v>114</v>
      </c>
      <c r="F290" s="9" t="s">
        <v>103</v>
      </c>
      <c r="G290" s="20">
        <v>42386</v>
      </c>
      <c r="H290" s="3">
        <v>165</v>
      </c>
      <c r="I290" s="8" t="s">
        <v>114</v>
      </c>
      <c r="J290" s="45">
        <f t="shared" si="19"/>
        <v>165</v>
      </c>
      <c r="K290" s="45">
        <f t="shared" si="20"/>
        <v>5.6896551724137927</v>
      </c>
      <c r="L290" s="45">
        <f>COUNTIFS($C$6:$C290,C290,$I$6:$I290,I290)</f>
        <v>1</v>
      </c>
      <c r="M290" s="45" t="s">
        <v>387</v>
      </c>
    </row>
    <row r="291" spans="1:13" x14ac:dyDescent="0.2">
      <c r="A291" s="8" t="s">
        <v>153</v>
      </c>
      <c r="B291" s="8" t="s">
        <v>78</v>
      </c>
      <c r="C291" s="8" t="s">
        <v>258</v>
      </c>
      <c r="D291" s="8" t="s">
        <v>1</v>
      </c>
      <c r="E291" s="8" t="s">
        <v>114</v>
      </c>
      <c r="F291" s="9" t="s">
        <v>10</v>
      </c>
      <c r="G291" s="61">
        <v>42631</v>
      </c>
      <c r="H291" s="5">
        <v>153</v>
      </c>
      <c r="I291" s="8" t="s">
        <v>114</v>
      </c>
      <c r="J291" s="45">
        <f t="shared" si="19"/>
        <v>1033</v>
      </c>
      <c r="K291" s="45">
        <f t="shared" si="20"/>
        <v>35.620689655172413</v>
      </c>
      <c r="L291" s="45">
        <f>COUNTIFS($C$6:$C291,C291,$I$6:$I291,I291)</f>
        <v>1</v>
      </c>
      <c r="M291" s="45" t="s">
        <v>386</v>
      </c>
    </row>
    <row r="292" spans="1:13" x14ac:dyDescent="0.2">
      <c r="A292" s="8" t="s">
        <v>153</v>
      </c>
      <c r="B292" s="8" t="s">
        <v>78</v>
      </c>
      <c r="C292" s="8" t="s">
        <v>258</v>
      </c>
      <c r="D292" s="8" t="s">
        <v>1</v>
      </c>
      <c r="E292" s="8" t="s">
        <v>114</v>
      </c>
      <c r="F292" s="9" t="s">
        <v>10</v>
      </c>
      <c r="G292" s="61">
        <v>42617</v>
      </c>
      <c r="H292" s="5">
        <v>145</v>
      </c>
      <c r="I292" s="8" t="s">
        <v>114</v>
      </c>
      <c r="J292" s="45">
        <f t="shared" si="19"/>
        <v>1033</v>
      </c>
      <c r="K292" s="45">
        <f t="shared" si="20"/>
        <v>35.620689655172413</v>
      </c>
      <c r="L292" s="45">
        <f>COUNTIFS($C$6:$C292,C292,$I$6:$I292,I292)</f>
        <v>2</v>
      </c>
      <c r="M292" s="45" t="s">
        <v>386</v>
      </c>
    </row>
    <row r="293" spans="1:13" x14ac:dyDescent="0.2">
      <c r="A293" s="8" t="s">
        <v>153</v>
      </c>
      <c r="B293" s="8" t="s">
        <v>78</v>
      </c>
      <c r="C293" s="8" t="str">
        <f>UPPER(A293)&amp;" "&amp;B293</f>
        <v>LINKLATER Donna</v>
      </c>
      <c r="D293" s="8" t="s">
        <v>1</v>
      </c>
      <c r="E293" s="8" t="s">
        <v>114</v>
      </c>
      <c r="F293" s="9" t="s">
        <v>10</v>
      </c>
      <c r="G293" s="20">
        <v>42554</v>
      </c>
      <c r="H293" s="5">
        <v>141</v>
      </c>
      <c r="I293" s="8" t="s">
        <v>114</v>
      </c>
      <c r="J293" s="45">
        <f t="shared" si="19"/>
        <v>1033</v>
      </c>
      <c r="K293" s="45">
        <f t="shared" si="20"/>
        <v>35.620689655172413</v>
      </c>
      <c r="L293" s="45">
        <f>COUNTIFS($C$6:$C293,C293,$I$6:$I293,I293)</f>
        <v>3</v>
      </c>
      <c r="M293" s="45" t="s">
        <v>386</v>
      </c>
    </row>
    <row r="294" spans="1:13" x14ac:dyDescent="0.2">
      <c r="A294" s="8" t="s">
        <v>153</v>
      </c>
      <c r="B294" s="8" t="s">
        <v>78</v>
      </c>
      <c r="C294" s="8" t="s">
        <v>258</v>
      </c>
      <c r="D294" s="8" t="s">
        <v>1</v>
      </c>
      <c r="E294" s="8" t="s">
        <v>114</v>
      </c>
      <c r="F294" s="9" t="s">
        <v>10</v>
      </c>
      <c r="G294" s="61">
        <v>42624</v>
      </c>
      <c r="H294" s="5">
        <v>141</v>
      </c>
      <c r="I294" s="8" t="s">
        <v>114</v>
      </c>
      <c r="J294" s="45">
        <f t="shared" si="19"/>
        <v>1033</v>
      </c>
      <c r="K294" s="45">
        <f t="shared" si="20"/>
        <v>35.620689655172413</v>
      </c>
      <c r="L294" s="45">
        <f>COUNTIFS($C$6:$C294,C294,$I$6:$I294,I294)</f>
        <v>4</v>
      </c>
      <c r="M294" s="45" t="s">
        <v>386</v>
      </c>
    </row>
    <row r="295" spans="1:13" x14ac:dyDescent="0.2">
      <c r="A295" s="8" t="s">
        <v>153</v>
      </c>
      <c r="B295" s="8" t="s">
        <v>78</v>
      </c>
      <c r="C295" s="8" t="s">
        <v>258</v>
      </c>
      <c r="D295" s="8" t="s">
        <v>1</v>
      </c>
      <c r="E295" s="8" t="s">
        <v>114</v>
      </c>
      <c r="F295" s="9" t="s">
        <v>10</v>
      </c>
      <c r="G295" s="61">
        <v>42666</v>
      </c>
      <c r="H295" s="5">
        <v>126</v>
      </c>
      <c r="I295" s="8" t="s">
        <v>114</v>
      </c>
      <c r="J295" s="45">
        <f t="shared" si="19"/>
        <v>1033</v>
      </c>
      <c r="K295" s="45">
        <f t="shared" si="20"/>
        <v>35.620689655172413</v>
      </c>
      <c r="L295" s="45">
        <f>COUNTIFS($C$6:$C295,C295,$I$6:$I295,I295)</f>
        <v>5</v>
      </c>
      <c r="M295" s="45" t="s">
        <v>386</v>
      </c>
    </row>
    <row r="296" spans="1:13" x14ac:dyDescent="0.2">
      <c r="A296" s="8" t="s">
        <v>153</v>
      </c>
      <c r="B296" s="8" t="s">
        <v>78</v>
      </c>
      <c r="C296" s="8" t="s">
        <v>258</v>
      </c>
      <c r="D296" s="8" t="s">
        <v>1</v>
      </c>
      <c r="E296" s="8" t="s">
        <v>114</v>
      </c>
      <c r="F296" s="9" t="s">
        <v>10</v>
      </c>
      <c r="G296" s="61">
        <v>42673</v>
      </c>
      <c r="H296" s="5">
        <v>125</v>
      </c>
      <c r="I296" s="8" t="s">
        <v>114</v>
      </c>
      <c r="J296" s="45">
        <f t="shared" si="19"/>
        <v>1033</v>
      </c>
      <c r="K296" s="45">
        <f t="shared" si="20"/>
        <v>35.620689655172413</v>
      </c>
      <c r="L296" s="45">
        <f>COUNTIFS($C$6:$C296,C296,$I$6:$I296,I296)</f>
        <v>6</v>
      </c>
      <c r="M296" s="45" t="s">
        <v>386</v>
      </c>
    </row>
    <row r="297" spans="1:13" x14ac:dyDescent="0.2">
      <c r="A297" s="8" t="s">
        <v>153</v>
      </c>
      <c r="B297" s="8" t="s">
        <v>78</v>
      </c>
      <c r="C297" s="8" t="str">
        <f>UPPER(A297)&amp;" "&amp;B297</f>
        <v>LINKLATER Donna</v>
      </c>
      <c r="D297" s="8" t="s">
        <v>1</v>
      </c>
      <c r="E297" s="8" t="s">
        <v>114</v>
      </c>
      <c r="F297" s="9" t="s">
        <v>10</v>
      </c>
      <c r="G297" s="20">
        <v>42610</v>
      </c>
      <c r="H297" s="5">
        <v>111</v>
      </c>
      <c r="I297" s="8" t="s">
        <v>114</v>
      </c>
      <c r="J297" s="45">
        <f t="shared" si="19"/>
        <v>1033</v>
      </c>
      <c r="K297" s="45">
        <f t="shared" si="20"/>
        <v>35.620689655172413</v>
      </c>
      <c r="L297" s="45">
        <f>COUNTIFS($C$6:$C297,C297,$I$6:$I297,I297)</f>
        <v>7</v>
      </c>
      <c r="M297" s="45" t="s">
        <v>386</v>
      </c>
    </row>
    <row r="298" spans="1:13" x14ac:dyDescent="0.2">
      <c r="A298" s="8" t="s">
        <v>153</v>
      </c>
      <c r="B298" s="8" t="s">
        <v>78</v>
      </c>
      <c r="C298" s="8" t="str">
        <f>UPPER(A298)&amp;" "&amp;B298</f>
        <v>LINKLATER Donna</v>
      </c>
      <c r="D298" s="8" t="s">
        <v>1</v>
      </c>
      <c r="E298" s="8" t="s">
        <v>114</v>
      </c>
      <c r="F298" s="9" t="s">
        <v>10</v>
      </c>
      <c r="G298" s="20">
        <v>42596</v>
      </c>
      <c r="H298" s="5">
        <v>91</v>
      </c>
      <c r="I298" s="8" t="s">
        <v>114</v>
      </c>
      <c r="J298" s="45">
        <f t="shared" si="19"/>
        <v>1033</v>
      </c>
      <c r="K298" s="45">
        <f t="shared" si="20"/>
        <v>35.620689655172413</v>
      </c>
      <c r="L298" s="45">
        <f>COUNTIFS($C$6:$C298,C298,$I$6:$I298,I298)</f>
        <v>8</v>
      </c>
      <c r="M298" s="45" t="s">
        <v>386</v>
      </c>
    </row>
    <row r="299" spans="1:13" x14ac:dyDescent="0.2">
      <c r="A299" s="8" t="s">
        <v>153</v>
      </c>
      <c r="B299" s="8" t="s">
        <v>77</v>
      </c>
      <c r="C299" s="8" t="s">
        <v>259</v>
      </c>
      <c r="D299" s="8" t="s">
        <v>1</v>
      </c>
      <c r="E299" s="8" t="s">
        <v>114</v>
      </c>
      <c r="F299" s="9" t="s">
        <v>103</v>
      </c>
      <c r="G299" s="61">
        <v>42617</v>
      </c>
      <c r="H299" s="5">
        <v>178</v>
      </c>
      <c r="I299" s="8" t="s">
        <v>114</v>
      </c>
      <c r="J299" s="45">
        <f t="shared" si="19"/>
        <v>2647</v>
      </c>
      <c r="K299" s="45">
        <f t="shared" si="20"/>
        <v>91.275862068965523</v>
      </c>
      <c r="L299" s="45">
        <f>COUNTIFS($C$6:$C299,C299,$I$6:$I299,I299)</f>
        <v>1</v>
      </c>
      <c r="M299" s="45" t="s">
        <v>386</v>
      </c>
    </row>
    <row r="300" spans="1:13" x14ac:dyDescent="0.2">
      <c r="A300" s="8" t="s">
        <v>153</v>
      </c>
      <c r="B300" s="8" t="s">
        <v>77</v>
      </c>
      <c r="C300" s="8" t="str">
        <f t="shared" ref="C300:C306" si="22">UPPER(A300)&amp;" "&amp;B300</f>
        <v>LINKLATER Neil</v>
      </c>
      <c r="D300" s="8" t="s">
        <v>1</v>
      </c>
      <c r="E300" s="8" t="s">
        <v>114</v>
      </c>
      <c r="F300" s="9" t="s">
        <v>103</v>
      </c>
      <c r="G300" s="20">
        <v>42526</v>
      </c>
      <c r="H300" s="5">
        <v>168</v>
      </c>
      <c r="I300" s="8" t="s">
        <v>114</v>
      </c>
      <c r="J300" s="45">
        <f t="shared" si="19"/>
        <v>2647</v>
      </c>
      <c r="K300" s="45">
        <f t="shared" si="20"/>
        <v>91.275862068965523</v>
      </c>
      <c r="L300" s="45">
        <f>COUNTIFS($C$6:$C300,C300,$I$6:$I300,I300)</f>
        <v>2</v>
      </c>
      <c r="M300" s="45" t="s">
        <v>386</v>
      </c>
    </row>
    <row r="301" spans="1:13" x14ac:dyDescent="0.2">
      <c r="A301" s="8" t="s">
        <v>153</v>
      </c>
      <c r="B301" s="8" t="s">
        <v>77</v>
      </c>
      <c r="C301" s="8" t="str">
        <f t="shared" si="22"/>
        <v>LINKLATER Neil</v>
      </c>
      <c r="D301" s="8" t="s">
        <v>1</v>
      </c>
      <c r="E301" s="8" t="s">
        <v>114</v>
      </c>
      <c r="F301" s="9" t="s">
        <v>103</v>
      </c>
      <c r="G301" s="20">
        <v>42610</v>
      </c>
      <c r="H301" s="5">
        <v>163</v>
      </c>
      <c r="I301" s="8" t="s">
        <v>114</v>
      </c>
      <c r="J301" s="45">
        <f t="shared" si="19"/>
        <v>2647</v>
      </c>
      <c r="K301" s="45">
        <f t="shared" si="20"/>
        <v>91.275862068965523</v>
      </c>
      <c r="L301" s="45">
        <f>COUNTIFS($C$6:$C301,C301,$I$6:$I301,I301)</f>
        <v>3</v>
      </c>
      <c r="M301" s="45" t="s">
        <v>386</v>
      </c>
    </row>
    <row r="302" spans="1:13" x14ac:dyDescent="0.2">
      <c r="A302" s="8" t="s">
        <v>153</v>
      </c>
      <c r="B302" s="8" t="s">
        <v>77</v>
      </c>
      <c r="C302" s="8" t="str">
        <f t="shared" si="22"/>
        <v>LINKLATER Neil</v>
      </c>
      <c r="D302" s="8" t="s">
        <v>1</v>
      </c>
      <c r="E302" s="8" t="s">
        <v>114</v>
      </c>
      <c r="F302" s="9" t="s">
        <v>103</v>
      </c>
      <c r="G302" s="20">
        <v>42589</v>
      </c>
      <c r="H302" s="5">
        <v>154</v>
      </c>
      <c r="I302" s="8" t="s">
        <v>114</v>
      </c>
      <c r="J302" s="45">
        <f t="shared" si="19"/>
        <v>2647</v>
      </c>
      <c r="K302" s="45">
        <f t="shared" si="20"/>
        <v>91.275862068965523</v>
      </c>
      <c r="L302" s="45">
        <f>COUNTIFS($C$6:$C302,C302,$I$6:$I302,I302)</f>
        <v>4</v>
      </c>
      <c r="M302" s="45" t="s">
        <v>386</v>
      </c>
    </row>
    <row r="303" spans="1:13" x14ac:dyDescent="0.2">
      <c r="A303" s="8" t="s">
        <v>153</v>
      </c>
      <c r="B303" s="8" t="s">
        <v>77</v>
      </c>
      <c r="C303" s="8" t="str">
        <f t="shared" si="22"/>
        <v>LINKLATER Neil</v>
      </c>
      <c r="D303" s="8" t="s">
        <v>1</v>
      </c>
      <c r="E303" s="8" t="s">
        <v>114</v>
      </c>
      <c r="F303" s="9" t="s">
        <v>103</v>
      </c>
      <c r="G303" s="20">
        <v>42442</v>
      </c>
      <c r="H303" s="5">
        <v>149</v>
      </c>
      <c r="I303" s="8" t="s">
        <v>114</v>
      </c>
      <c r="J303" s="45">
        <f t="shared" si="19"/>
        <v>2647</v>
      </c>
      <c r="K303" s="45">
        <f t="shared" si="20"/>
        <v>91.275862068965523</v>
      </c>
      <c r="L303" s="45">
        <f>COUNTIFS($C$6:$C303,C303,$I$6:$I303,I303)</f>
        <v>5</v>
      </c>
      <c r="M303" s="45" t="s">
        <v>386</v>
      </c>
    </row>
    <row r="304" spans="1:13" x14ac:dyDescent="0.2">
      <c r="A304" s="8" t="s">
        <v>153</v>
      </c>
      <c r="B304" s="8" t="s">
        <v>77</v>
      </c>
      <c r="C304" s="8" t="str">
        <f t="shared" si="22"/>
        <v>LINKLATER Neil</v>
      </c>
      <c r="D304" s="8" t="s">
        <v>1</v>
      </c>
      <c r="E304" s="8" t="s">
        <v>114</v>
      </c>
      <c r="F304" s="9" t="s">
        <v>103</v>
      </c>
      <c r="G304" s="20">
        <v>42554</v>
      </c>
      <c r="H304" s="5">
        <v>147</v>
      </c>
      <c r="I304" s="8" t="s">
        <v>114</v>
      </c>
      <c r="J304" s="45">
        <f t="shared" si="19"/>
        <v>2647</v>
      </c>
      <c r="K304" s="45">
        <f t="shared" si="20"/>
        <v>91.275862068965523</v>
      </c>
      <c r="L304" s="45">
        <f>COUNTIFS($C$6:$C304,C304,$I$6:$I304,I304)</f>
        <v>6</v>
      </c>
      <c r="M304" s="45" t="s">
        <v>386</v>
      </c>
    </row>
    <row r="305" spans="1:13" x14ac:dyDescent="0.2">
      <c r="A305" s="8" t="s">
        <v>153</v>
      </c>
      <c r="B305" s="8" t="s">
        <v>77</v>
      </c>
      <c r="C305" s="8" t="str">
        <f t="shared" si="22"/>
        <v>LINKLATER Neil</v>
      </c>
      <c r="D305" s="8" t="s">
        <v>1</v>
      </c>
      <c r="E305" s="8" t="s">
        <v>114</v>
      </c>
      <c r="F305" s="9" t="s">
        <v>103</v>
      </c>
      <c r="G305" s="20">
        <v>42505</v>
      </c>
      <c r="H305" s="5">
        <v>144</v>
      </c>
      <c r="I305" s="8" t="s">
        <v>114</v>
      </c>
      <c r="J305" s="45">
        <f t="shared" si="19"/>
        <v>2647</v>
      </c>
      <c r="K305" s="45">
        <f t="shared" si="20"/>
        <v>91.275862068965523</v>
      </c>
      <c r="L305" s="45">
        <f>COUNTIFS($C$6:$C305,C305,$I$6:$I305,I305)</f>
        <v>7</v>
      </c>
      <c r="M305" s="45" t="s">
        <v>386</v>
      </c>
    </row>
    <row r="306" spans="1:13" x14ac:dyDescent="0.2">
      <c r="A306" s="8" t="s">
        <v>153</v>
      </c>
      <c r="B306" s="8" t="s">
        <v>77</v>
      </c>
      <c r="C306" s="8" t="str">
        <f t="shared" si="22"/>
        <v>LINKLATER Neil</v>
      </c>
      <c r="D306" s="8" t="s">
        <v>1</v>
      </c>
      <c r="E306" s="8" t="s">
        <v>114</v>
      </c>
      <c r="F306" s="9" t="s">
        <v>103</v>
      </c>
      <c r="G306" s="20">
        <v>42540</v>
      </c>
      <c r="H306" s="5">
        <v>144</v>
      </c>
      <c r="I306" s="8" t="s">
        <v>114</v>
      </c>
      <c r="J306" s="45">
        <f t="shared" si="19"/>
        <v>2647</v>
      </c>
      <c r="K306" s="45">
        <f t="shared" si="20"/>
        <v>91.275862068965523</v>
      </c>
      <c r="L306" s="45">
        <f>COUNTIFS($C$6:$C306,C306,$I$6:$I306,I306)</f>
        <v>8</v>
      </c>
      <c r="M306" s="45" t="s">
        <v>386</v>
      </c>
    </row>
    <row r="307" spans="1:13" x14ac:dyDescent="0.2">
      <c r="A307" s="8" t="s">
        <v>153</v>
      </c>
      <c r="B307" s="8" t="s">
        <v>77</v>
      </c>
      <c r="C307" s="8" t="s">
        <v>259</v>
      </c>
      <c r="D307" s="8" t="s">
        <v>1</v>
      </c>
      <c r="E307" s="8" t="s">
        <v>114</v>
      </c>
      <c r="F307" s="9" t="s">
        <v>103</v>
      </c>
      <c r="G307" s="61">
        <v>42631</v>
      </c>
      <c r="H307" s="5">
        <v>143</v>
      </c>
      <c r="I307" s="8" t="s">
        <v>114</v>
      </c>
      <c r="J307" s="45">
        <f t="shared" si="19"/>
        <v>2647</v>
      </c>
      <c r="K307" s="45">
        <f t="shared" si="20"/>
        <v>91.275862068965523</v>
      </c>
      <c r="L307" s="45">
        <f>COUNTIFS($C$6:$C307,C307,$I$6:$I307,I307)</f>
        <v>9</v>
      </c>
      <c r="M307" s="45" t="s">
        <v>386</v>
      </c>
    </row>
    <row r="308" spans="1:13" x14ac:dyDescent="0.2">
      <c r="A308" s="8" t="s">
        <v>153</v>
      </c>
      <c r="B308" s="8" t="s">
        <v>77</v>
      </c>
      <c r="C308" s="8" t="str">
        <f>UPPER(A308)&amp;" "&amp;B308</f>
        <v>LINKLATER Neil</v>
      </c>
      <c r="D308" s="8" t="s">
        <v>1</v>
      </c>
      <c r="E308" s="8" t="s">
        <v>114</v>
      </c>
      <c r="F308" s="9" t="s">
        <v>103</v>
      </c>
      <c r="G308" s="20">
        <v>42512</v>
      </c>
      <c r="H308" s="5">
        <v>139</v>
      </c>
      <c r="I308" s="8" t="s">
        <v>114</v>
      </c>
      <c r="J308" s="45">
        <f t="shared" si="19"/>
        <v>2647</v>
      </c>
      <c r="K308" s="45">
        <f t="shared" si="20"/>
        <v>91.275862068965523</v>
      </c>
      <c r="L308" s="45">
        <f>COUNTIFS($C$6:$C308,C308,$I$6:$I308,I308)</f>
        <v>10</v>
      </c>
      <c r="M308" s="45" t="s">
        <v>386</v>
      </c>
    </row>
    <row r="309" spans="1:13" x14ac:dyDescent="0.2">
      <c r="A309" s="8" t="s">
        <v>153</v>
      </c>
      <c r="B309" s="8" t="s">
        <v>77</v>
      </c>
      <c r="C309" s="8" t="str">
        <f>UPPER(A309)&amp;" "&amp;B309</f>
        <v>LINKLATER Neil</v>
      </c>
      <c r="D309" s="8" t="s">
        <v>1</v>
      </c>
      <c r="E309" s="8" t="s">
        <v>114</v>
      </c>
      <c r="F309" s="9" t="s">
        <v>103</v>
      </c>
      <c r="G309" s="20">
        <v>42596</v>
      </c>
      <c r="H309" s="5">
        <v>136</v>
      </c>
      <c r="I309" s="8" t="s">
        <v>114</v>
      </c>
      <c r="J309" s="45">
        <f t="shared" si="19"/>
        <v>2647</v>
      </c>
      <c r="K309" s="45">
        <f t="shared" si="20"/>
        <v>91.275862068965523</v>
      </c>
      <c r="L309" s="45">
        <f>COUNTIFS($C$6:$C309,C309,$I$6:$I309,I309)</f>
        <v>11</v>
      </c>
      <c r="M309" s="45" t="s">
        <v>386</v>
      </c>
    </row>
    <row r="310" spans="1:13" x14ac:dyDescent="0.2">
      <c r="A310" s="8" t="s">
        <v>153</v>
      </c>
      <c r="B310" s="8" t="s">
        <v>77</v>
      </c>
      <c r="C310" s="8" t="str">
        <f>UPPER(A310)&amp;" "&amp;B310</f>
        <v>LINKLATER Neil</v>
      </c>
      <c r="D310" s="8" t="s">
        <v>1</v>
      </c>
      <c r="E310" s="8" t="s">
        <v>114</v>
      </c>
      <c r="F310" s="9" t="s">
        <v>103</v>
      </c>
      <c r="G310" s="20">
        <v>42449</v>
      </c>
      <c r="H310" s="5">
        <v>134</v>
      </c>
      <c r="I310" s="8" t="s">
        <v>114</v>
      </c>
      <c r="J310" s="45">
        <f t="shared" si="19"/>
        <v>2647</v>
      </c>
      <c r="K310" s="45">
        <f t="shared" si="20"/>
        <v>91.275862068965523</v>
      </c>
      <c r="L310" s="45">
        <f>COUNTIFS($C$6:$C310,C310,$I$6:$I310,I310)</f>
        <v>12</v>
      </c>
      <c r="M310" s="45" t="s">
        <v>386</v>
      </c>
    </row>
    <row r="311" spans="1:13" x14ac:dyDescent="0.2">
      <c r="A311" s="8" t="s">
        <v>153</v>
      </c>
      <c r="B311" s="8" t="s">
        <v>77</v>
      </c>
      <c r="C311" s="8" t="s">
        <v>259</v>
      </c>
      <c r="D311" s="8" t="s">
        <v>1</v>
      </c>
      <c r="E311" s="8" t="s">
        <v>114</v>
      </c>
      <c r="F311" s="9" t="s">
        <v>103</v>
      </c>
      <c r="G311" s="61">
        <v>42624</v>
      </c>
      <c r="H311" s="5">
        <v>129</v>
      </c>
      <c r="I311" s="8" t="s">
        <v>114</v>
      </c>
      <c r="J311" s="45">
        <f t="shared" si="19"/>
        <v>2647</v>
      </c>
      <c r="K311" s="45">
        <f t="shared" si="20"/>
        <v>91.275862068965523</v>
      </c>
      <c r="L311" s="45">
        <f>COUNTIFS($C$6:$C311,C311,$I$6:$I311,I311)</f>
        <v>13</v>
      </c>
      <c r="M311" s="45" t="s">
        <v>386</v>
      </c>
    </row>
    <row r="312" spans="1:13" x14ac:dyDescent="0.2">
      <c r="A312" s="8" t="s">
        <v>153</v>
      </c>
      <c r="B312" s="8" t="s">
        <v>77</v>
      </c>
      <c r="C312" s="8" t="str">
        <f>UPPER(A312)&amp;" "&amp;B312</f>
        <v>LINKLATER Neil</v>
      </c>
      <c r="D312" s="8" t="s">
        <v>1</v>
      </c>
      <c r="E312" s="8" t="s">
        <v>114</v>
      </c>
      <c r="F312" s="9" t="s">
        <v>103</v>
      </c>
      <c r="G312" s="20">
        <v>42519</v>
      </c>
      <c r="H312" s="5">
        <v>126</v>
      </c>
      <c r="I312" s="8" t="s">
        <v>114</v>
      </c>
      <c r="J312" s="45">
        <f t="shared" si="19"/>
        <v>2647</v>
      </c>
      <c r="K312" s="45">
        <f t="shared" si="20"/>
        <v>91.275862068965523</v>
      </c>
      <c r="L312" s="45">
        <f>COUNTIFS($C$6:$C312,C312,$I$6:$I312,I312)</f>
        <v>14</v>
      </c>
      <c r="M312" s="45" t="s">
        <v>386</v>
      </c>
    </row>
    <row r="313" spans="1:13" x14ac:dyDescent="0.2">
      <c r="A313" s="8" t="s">
        <v>153</v>
      </c>
      <c r="B313" s="8" t="s">
        <v>77</v>
      </c>
      <c r="C313" s="8" t="s">
        <v>259</v>
      </c>
      <c r="D313" s="8" t="s">
        <v>1</v>
      </c>
      <c r="E313" s="8" t="s">
        <v>114</v>
      </c>
      <c r="F313" s="9" t="s">
        <v>103</v>
      </c>
      <c r="G313" s="61">
        <v>42666</v>
      </c>
      <c r="H313" s="5">
        <v>124</v>
      </c>
      <c r="I313" s="8" t="s">
        <v>114</v>
      </c>
      <c r="J313" s="45">
        <f t="shared" si="19"/>
        <v>2647</v>
      </c>
      <c r="K313" s="45">
        <f t="shared" si="20"/>
        <v>91.275862068965523</v>
      </c>
      <c r="L313" s="45">
        <f>COUNTIFS($C$6:$C313,C313,$I$6:$I313,I313)</f>
        <v>15</v>
      </c>
      <c r="M313" s="45" t="s">
        <v>386</v>
      </c>
    </row>
    <row r="314" spans="1:13" x14ac:dyDescent="0.2">
      <c r="A314" s="8" t="s">
        <v>153</v>
      </c>
      <c r="B314" s="8" t="s">
        <v>77</v>
      </c>
      <c r="C314" s="8" t="str">
        <f>UPPER(A314)&amp;" "&amp;B314</f>
        <v>LINKLATER Neil</v>
      </c>
      <c r="D314" s="8" t="s">
        <v>1</v>
      </c>
      <c r="E314" s="8" t="s">
        <v>114</v>
      </c>
      <c r="F314" s="9" t="s">
        <v>103</v>
      </c>
      <c r="G314" s="20">
        <v>42463</v>
      </c>
      <c r="H314" s="5">
        <v>123</v>
      </c>
      <c r="I314" s="8" t="s">
        <v>114</v>
      </c>
      <c r="J314" s="45">
        <f t="shared" si="19"/>
        <v>2647</v>
      </c>
      <c r="K314" s="45">
        <f t="shared" si="20"/>
        <v>91.275862068965523</v>
      </c>
      <c r="L314" s="45">
        <f>COUNTIFS($C$6:$C314,C314,$I$6:$I314,I314)</f>
        <v>16</v>
      </c>
      <c r="M314" s="45" t="s">
        <v>386</v>
      </c>
    </row>
    <row r="315" spans="1:13" x14ac:dyDescent="0.2">
      <c r="A315" s="8" t="s">
        <v>153</v>
      </c>
      <c r="B315" s="8" t="s">
        <v>77</v>
      </c>
      <c r="C315" s="8" t="str">
        <f>UPPER(A315)&amp;" "&amp;B315</f>
        <v>LINKLATER Neil</v>
      </c>
      <c r="D315" s="8" t="s">
        <v>1</v>
      </c>
      <c r="E315" s="8" t="s">
        <v>114</v>
      </c>
      <c r="F315" s="9" t="s">
        <v>103</v>
      </c>
      <c r="G315" s="20">
        <v>42435</v>
      </c>
      <c r="H315" s="5">
        <v>120</v>
      </c>
      <c r="I315" s="8" t="s">
        <v>114</v>
      </c>
      <c r="J315" s="45">
        <f t="shared" si="19"/>
        <v>2647</v>
      </c>
      <c r="K315" s="45">
        <f t="shared" si="20"/>
        <v>91.275862068965523</v>
      </c>
      <c r="L315" s="45">
        <f>COUNTIFS($C$6:$C315,C315,$I$6:$I315,I315)</f>
        <v>17</v>
      </c>
      <c r="M315" s="45" t="s">
        <v>386</v>
      </c>
    </row>
    <row r="316" spans="1:13" x14ac:dyDescent="0.2">
      <c r="A316" s="8" t="s">
        <v>153</v>
      </c>
      <c r="B316" s="8" t="s">
        <v>77</v>
      </c>
      <c r="C316" s="8" t="s">
        <v>259</v>
      </c>
      <c r="D316" s="8" t="s">
        <v>1</v>
      </c>
      <c r="E316" s="8" t="s">
        <v>114</v>
      </c>
      <c r="F316" s="9" t="s">
        <v>103</v>
      </c>
      <c r="G316" s="61">
        <v>42673</v>
      </c>
      <c r="H316" s="5">
        <v>119</v>
      </c>
      <c r="I316" s="8" t="s">
        <v>114</v>
      </c>
      <c r="J316" s="45">
        <f t="shared" si="19"/>
        <v>2647</v>
      </c>
      <c r="K316" s="45">
        <f t="shared" si="20"/>
        <v>91.275862068965523</v>
      </c>
      <c r="L316" s="45">
        <f>COUNTIFS($C$6:$C316,C316,$I$6:$I316,I316)</f>
        <v>18</v>
      </c>
      <c r="M316" s="45" t="s">
        <v>386</v>
      </c>
    </row>
    <row r="317" spans="1:13" x14ac:dyDescent="0.2">
      <c r="A317" s="8" t="s">
        <v>153</v>
      </c>
      <c r="B317" s="8" t="s">
        <v>77</v>
      </c>
      <c r="C317" s="8" t="str">
        <f>UPPER(A317)&amp;" "&amp;B317</f>
        <v>LINKLATER Neil</v>
      </c>
      <c r="D317" s="8" t="s">
        <v>1</v>
      </c>
      <c r="E317" s="8" t="s">
        <v>114</v>
      </c>
      <c r="F317" s="9" t="s">
        <v>103</v>
      </c>
      <c r="G317" s="20">
        <v>42477</v>
      </c>
      <c r="H317" s="5">
        <v>107</v>
      </c>
      <c r="I317" s="8" t="s">
        <v>114</v>
      </c>
      <c r="J317" s="45">
        <f t="shared" si="19"/>
        <v>2647</v>
      </c>
      <c r="K317" s="45">
        <f t="shared" si="20"/>
        <v>91.275862068965523</v>
      </c>
      <c r="L317" s="45">
        <f>COUNTIFS($C$6:$C317,C317,$I$6:$I317,I317)</f>
        <v>19</v>
      </c>
      <c r="M317" s="45" t="s">
        <v>386</v>
      </c>
    </row>
    <row r="318" spans="1:13" x14ac:dyDescent="0.2">
      <c r="A318" s="8" t="s">
        <v>153</v>
      </c>
      <c r="B318" s="8" t="s">
        <v>76</v>
      </c>
      <c r="C318" s="8" t="s">
        <v>260</v>
      </c>
      <c r="D318" s="8" t="s">
        <v>2</v>
      </c>
      <c r="E318" s="8" t="s">
        <v>114</v>
      </c>
      <c r="F318" s="9" t="s">
        <v>103</v>
      </c>
      <c r="G318" s="61">
        <v>42617</v>
      </c>
      <c r="H318" s="5">
        <v>190</v>
      </c>
      <c r="I318" s="8" t="s">
        <v>114</v>
      </c>
      <c r="J318" s="45">
        <f t="shared" si="19"/>
        <v>2939</v>
      </c>
      <c r="K318" s="45">
        <f t="shared" si="20"/>
        <v>101.34482758620689</v>
      </c>
      <c r="L318" s="45">
        <f>COUNTIFS($C$6:$C318,C318,$I$6:$I318,I318)</f>
        <v>1</v>
      </c>
      <c r="M318" s="45" t="s">
        <v>386</v>
      </c>
    </row>
    <row r="319" spans="1:13" x14ac:dyDescent="0.2">
      <c r="A319" s="8" t="s">
        <v>153</v>
      </c>
      <c r="B319" s="8" t="s">
        <v>76</v>
      </c>
      <c r="C319" s="8" t="s">
        <v>260</v>
      </c>
      <c r="D319" s="8" t="s">
        <v>2</v>
      </c>
      <c r="E319" s="8" t="s">
        <v>114</v>
      </c>
      <c r="F319" s="9" t="s">
        <v>103</v>
      </c>
      <c r="G319" s="61">
        <v>42631</v>
      </c>
      <c r="H319" s="5">
        <v>188</v>
      </c>
      <c r="I319" s="8" t="s">
        <v>114</v>
      </c>
      <c r="J319" s="45">
        <f t="shared" si="19"/>
        <v>2939</v>
      </c>
      <c r="K319" s="45">
        <f t="shared" si="20"/>
        <v>101.34482758620689</v>
      </c>
      <c r="L319" s="45">
        <f>COUNTIFS($C$6:$C319,C319,$I$6:$I319,I319)</f>
        <v>2</v>
      </c>
      <c r="M319" s="45" t="s">
        <v>386</v>
      </c>
    </row>
    <row r="320" spans="1:13" x14ac:dyDescent="0.2">
      <c r="A320" s="8" t="s">
        <v>153</v>
      </c>
      <c r="B320" s="8" t="s">
        <v>76</v>
      </c>
      <c r="C320" s="8" t="str">
        <f>UPPER(A320)&amp;" "&amp;B320</f>
        <v>LINKLATER Riley</v>
      </c>
      <c r="D320" s="8" t="s">
        <v>2</v>
      </c>
      <c r="E320" s="8" t="s">
        <v>114</v>
      </c>
      <c r="F320" s="9" t="s">
        <v>103</v>
      </c>
      <c r="G320" s="20">
        <v>42421</v>
      </c>
      <c r="H320" s="5">
        <v>186</v>
      </c>
      <c r="I320" s="8" t="s">
        <v>114</v>
      </c>
      <c r="J320" s="45">
        <f t="shared" si="19"/>
        <v>2939</v>
      </c>
      <c r="K320" s="45">
        <f t="shared" si="20"/>
        <v>101.34482758620689</v>
      </c>
      <c r="L320" s="45">
        <f>COUNTIFS($C$6:$C320,C320,$I$6:$I320,I320)</f>
        <v>3</v>
      </c>
      <c r="M320" s="45" t="s">
        <v>386</v>
      </c>
    </row>
    <row r="321" spans="1:13" x14ac:dyDescent="0.2">
      <c r="A321" s="8" t="s">
        <v>153</v>
      </c>
      <c r="B321" s="8" t="s">
        <v>76</v>
      </c>
      <c r="C321" s="8" t="str">
        <f>UPPER(A321)&amp;" "&amp;B321</f>
        <v>LINKLATER Riley</v>
      </c>
      <c r="D321" s="8" t="s">
        <v>2</v>
      </c>
      <c r="E321" s="8" t="s">
        <v>114</v>
      </c>
      <c r="F321" s="9" t="s">
        <v>103</v>
      </c>
      <c r="G321" s="20">
        <v>42589</v>
      </c>
      <c r="H321" s="5">
        <v>178</v>
      </c>
      <c r="I321" s="8" t="s">
        <v>114</v>
      </c>
      <c r="J321" s="45">
        <f t="shared" si="19"/>
        <v>2939</v>
      </c>
      <c r="K321" s="45">
        <f t="shared" si="20"/>
        <v>101.34482758620689</v>
      </c>
      <c r="L321" s="45">
        <f>COUNTIFS($C$6:$C321,C321,$I$6:$I321,I321)</f>
        <v>4</v>
      </c>
      <c r="M321" s="45" t="s">
        <v>386</v>
      </c>
    </row>
    <row r="322" spans="1:13" x14ac:dyDescent="0.2">
      <c r="A322" s="8" t="s">
        <v>153</v>
      </c>
      <c r="B322" s="8" t="s">
        <v>76</v>
      </c>
      <c r="C322" s="8" t="str">
        <f>UPPER(A322)&amp;" "&amp;B322</f>
        <v>LINKLATER Riley</v>
      </c>
      <c r="D322" s="8" t="s">
        <v>2</v>
      </c>
      <c r="E322" s="8" t="s">
        <v>114</v>
      </c>
      <c r="F322" s="9" t="s">
        <v>103</v>
      </c>
      <c r="G322" s="20">
        <v>42540</v>
      </c>
      <c r="H322" s="5">
        <v>177</v>
      </c>
      <c r="I322" s="8" t="s">
        <v>114</v>
      </c>
      <c r="J322" s="45">
        <f t="shared" si="19"/>
        <v>2939</v>
      </c>
      <c r="K322" s="45">
        <f t="shared" si="20"/>
        <v>101.34482758620689</v>
      </c>
      <c r="L322" s="45">
        <f>COUNTIFS($C$6:$C322,C322,$I$6:$I322,I322)</f>
        <v>5</v>
      </c>
      <c r="M322" s="45" t="s">
        <v>386</v>
      </c>
    </row>
    <row r="323" spans="1:13" x14ac:dyDescent="0.2">
      <c r="A323" s="8" t="s">
        <v>153</v>
      </c>
      <c r="B323" s="8" t="s">
        <v>76</v>
      </c>
      <c r="C323" s="8" t="s">
        <v>260</v>
      </c>
      <c r="D323" s="8" t="s">
        <v>2</v>
      </c>
      <c r="E323" s="8" t="s">
        <v>114</v>
      </c>
      <c r="F323" s="9" t="s">
        <v>103</v>
      </c>
      <c r="G323" s="61">
        <v>42673</v>
      </c>
      <c r="H323" s="5">
        <v>175</v>
      </c>
      <c r="I323" s="8" t="s">
        <v>114</v>
      </c>
      <c r="J323" s="45">
        <f t="shared" si="19"/>
        <v>2939</v>
      </c>
      <c r="K323" s="45">
        <f t="shared" si="20"/>
        <v>101.34482758620689</v>
      </c>
      <c r="L323" s="45">
        <f>COUNTIFS($C$6:$C323,C323,$I$6:$I323,I323)</f>
        <v>6</v>
      </c>
      <c r="M323" s="45" t="s">
        <v>386</v>
      </c>
    </row>
    <row r="324" spans="1:13" x14ac:dyDescent="0.2">
      <c r="A324" s="8" t="s">
        <v>153</v>
      </c>
      <c r="B324" s="8" t="s">
        <v>76</v>
      </c>
      <c r="C324" s="8" t="str">
        <f>UPPER(A324)&amp;" "&amp;B324</f>
        <v>LINKLATER Riley</v>
      </c>
      <c r="D324" s="8" t="s">
        <v>2</v>
      </c>
      <c r="E324" s="8" t="s">
        <v>114</v>
      </c>
      <c r="F324" s="9" t="s">
        <v>103</v>
      </c>
      <c r="G324" s="20">
        <v>42512</v>
      </c>
      <c r="H324" s="5">
        <v>173</v>
      </c>
      <c r="I324" s="8" t="s">
        <v>114</v>
      </c>
      <c r="J324" s="45">
        <f t="shared" si="19"/>
        <v>2939</v>
      </c>
      <c r="K324" s="45">
        <f t="shared" si="20"/>
        <v>101.34482758620689</v>
      </c>
      <c r="L324" s="45">
        <f>COUNTIFS($C$6:$C324,C324,$I$6:$I324,I324)</f>
        <v>7</v>
      </c>
      <c r="M324" s="45" t="s">
        <v>386</v>
      </c>
    </row>
    <row r="325" spans="1:13" x14ac:dyDescent="0.2">
      <c r="A325" s="8" t="s">
        <v>153</v>
      </c>
      <c r="B325" s="8" t="s">
        <v>76</v>
      </c>
      <c r="C325" s="8" t="str">
        <f>UPPER(A325)&amp;" "&amp;B325</f>
        <v>LINKLATER Riley</v>
      </c>
      <c r="D325" s="8" t="s">
        <v>2</v>
      </c>
      <c r="E325" s="8" t="s">
        <v>114</v>
      </c>
      <c r="F325" s="9" t="s">
        <v>103</v>
      </c>
      <c r="G325" s="20">
        <v>42505</v>
      </c>
      <c r="H325" s="5">
        <v>169</v>
      </c>
      <c r="I325" s="8" t="s">
        <v>114</v>
      </c>
      <c r="J325" s="45">
        <f t="shared" si="19"/>
        <v>2939</v>
      </c>
      <c r="K325" s="45">
        <f t="shared" si="20"/>
        <v>101.34482758620689</v>
      </c>
      <c r="L325" s="45">
        <f>COUNTIFS($C$6:$C325,C325,$I$6:$I325,I325)</f>
        <v>8</v>
      </c>
      <c r="M325" s="45" t="s">
        <v>386</v>
      </c>
    </row>
    <row r="326" spans="1:13" x14ac:dyDescent="0.2">
      <c r="A326" s="8" t="s">
        <v>153</v>
      </c>
      <c r="B326" s="8" t="s">
        <v>76</v>
      </c>
      <c r="C326" s="8" t="s">
        <v>260</v>
      </c>
      <c r="D326" s="8" t="s">
        <v>2</v>
      </c>
      <c r="E326" s="8" t="s">
        <v>114</v>
      </c>
      <c r="F326" s="9" t="s">
        <v>103</v>
      </c>
      <c r="G326" s="61">
        <v>42624</v>
      </c>
      <c r="H326" s="5">
        <v>166</v>
      </c>
      <c r="I326" s="8" t="s">
        <v>114</v>
      </c>
      <c r="J326" s="45">
        <f t="shared" si="19"/>
        <v>2939</v>
      </c>
      <c r="K326" s="45">
        <f t="shared" si="20"/>
        <v>101.34482758620689</v>
      </c>
      <c r="L326" s="45">
        <f>COUNTIFS($C$6:$C326,C326,$I$6:$I326,I326)</f>
        <v>9</v>
      </c>
      <c r="M326" s="45" t="s">
        <v>386</v>
      </c>
    </row>
    <row r="327" spans="1:13" x14ac:dyDescent="0.2">
      <c r="A327" s="8" t="s">
        <v>153</v>
      </c>
      <c r="B327" s="8" t="s">
        <v>76</v>
      </c>
      <c r="C327" s="8" t="str">
        <f t="shared" ref="C327:C348" si="23">UPPER(A327)&amp;" "&amp;B327</f>
        <v>LINKLATER Riley</v>
      </c>
      <c r="D327" s="8" t="s">
        <v>2</v>
      </c>
      <c r="E327" s="8" t="s">
        <v>114</v>
      </c>
      <c r="F327" s="9" t="s">
        <v>103</v>
      </c>
      <c r="G327" s="20">
        <v>42610</v>
      </c>
      <c r="H327" s="5">
        <v>165</v>
      </c>
      <c r="I327" s="8" t="s">
        <v>114</v>
      </c>
      <c r="J327" s="45">
        <f t="shared" ref="J327:J390" si="24">SUMIFS($H$6:$H$3208,$C$6:$C$3208,$C327,$I$6:$I$3208,$I327)</f>
        <v>2939</v>
      </c>
      <c r="K327" s="45">
        <f t="shared" ref="K327:K390" si="25">IFERROR(J327/$G$5,0)</f>
        <v>101.34482758620689</v>
      </c>
      <c r="L327" s="45">
        <f>COUNTIFS($C$6:$C327,C327,$I$6:$I327,I327)</f>
        <v>10</v>
      </c>
      <c r="M327" s="45" t="s">
        <v>386</v>
      </c>
    </row>
    <row r="328" spans="1:13" x14ac:dyDescent="0.2">
      <c r="A328" s="8" t="s">
        <v>153</v>
      </c>
      <c r="B328" s="8" t="s">
        <v>76</v>
      </c>
      <c r="C328" s="8" t="str">
        <f t="shared" si="23"/>
        <v>LINKLATER Riley</v>
      </c>
      <c r="D328" s="8" t="s">
        <v>2</v>
      </c>
      <c r="E328" s="8" t="s">
        <v>114</v>
      </c>
      <c r="F328" s="9" t="s">
        <v>103</v>
      </c>
      <c r="G328" s="20">
        <v>42442</v>
      </c>
      <c r="H328" s="5">
        <v>162</v>
      </c>
      <c r="I328" s="8" t="s">
        <v>114</v>
      </c>
      <c r="J328" s="45">
        <f t="shared" si="24"/>
        <v>2939</v>
      </c>
      <c r="K328" s="45">
        <f t="shared" si="25"/>
        <v>101.34482758620689</v>
      </c>
      <c r="L328" s="45">
        <f>COUNTIFS($C$6:$C328,C328,$I$6:$I328,I328)</f>
        <v>11</v>
      </c>
      <c r="M328" s="45" t="s">
        <v>386</v>
      </c>
    </row>
    <row r="329" spans="1:13" x14ac:dyDescent="0.2">
      <c r="A329" s="8" t="s">
        <v>153</v>
      </c>
      <c r="B329" s="8" t="s">
        <v>76</v>
      </c>
      <c r="C329" s="8" t="str">
        <f t="shared" si="23"/>
        <v>LINKLATER Riley</v>
      </c>
      <c r="D329" s="8" t="s">
        <v>2</v>
      </c>
      <c r="E329" s="8" t="s">
        <v>114</v>
      </c>
      <c r="F329" s="9" t="s">
        <v>103</v>
      </c>
      <c r="G329" s="20">
        <v>42463</v>
      </c>
      <c r="H329" s="5">
        <v>161</v>
      </c>
      <c r="I329" s="8" t="s">
        <v>114</v>
      </c>
      <c r="J329" s="45">
        <f t="shared" si="24"/>
        <v>2939</v>
      </c>
      <c r="K329" s="45">
        <f t="shared" si="25"/>
        <v>101.34482758620689</v>
      </c>
      <c r="L329" s="45">
        <f>COUNTIFS($C$6:$C329,C329,$I$6:$I329,I329)</f>
        <v>12</v>
      </c>
      <c r="M329" s="45" t="s">
        <v>386</v>
      </c>
    </row>
    <row r="330" spans="1:13" x14ac:dyDescent="0.2">
      <c r="A330" s="8" t="s">
        <v>153</v>
      </c>
      <c r="B330" s="8" t="s">
        <v>76</v>
      </c>
      <c r="C330" s="8" t="str">
        <f t="shared" si="23"/>
        <v>LINKLATER Riley</v>
      </c>
      <c r="D330" s="8" t="s">
        <v>2</v>
      </c>
      <c r="E330" s="8" t="s">
        <v>114</v>
      </c>
      <c r="F330" s="9" t="s">
        <v>103</v>
      </c>
      <c r="G330" s="20">
        <v>42526</v>
      </c>
      <c r="H330" s="5">
        <v>160</v>
      </c>
      <c r="I330" s="8" t="s">
        <v>114</v>
      </c>
      <c r="J330" s="45">
        <f t="shared" si="24"/>
        <v>2939</v>
      </c>
      <c r="K330" s="45">
        <f t="shared" si="25"/>
        <v>101.34482758620689</v>
      </c>
      <c r="L330" s="45">
        <f>COUNTIFS($C$6:$C330,C330,$I$6:$I330,I330)</f>
        <v>13</v>
      </c>
      <c r="M330" s="45" t="s">
        <v>386</v>
      </c>
    </row>
    <row r="331" spans="1:13" x14ac:dyDescent="0.2">
      <c r="A331" s="8" t="s">
        <v>153</v>
      </c>
      <c r="B331" s="8" t="s">
        <v>76</v>
      </c>
      <c r="C331" s="8" t="str">
        <f t="shared" si="23"/>
        <v>LINKLATER Riley</v>
      </c>
      <c r="D331" s="8" t="s">
        <v>2</v>
      </c>
      <c r="E331" s="8" t="s">
        <v>114</v>
      </c>
      <c r="F331" s="9" t="s">
        <v>103</v>
      </c>
      <c r="G331" s="20">
        <v>42519</v>
      </c>
      <c r="H331" s="5">
        <v>159</v>
      </c>
      <c r="I331" s="8" t="s">
        <v>114</v>
      </c>
      <c r="J331" s="45">
        <f t="shared" si="24"/>
        <v>2939</v>
      </c>
      <c r="K331" s="45">
        <f t="shared" si="25"/>
        <v>101.34482758620689</v>
      </c>
      <c r="L331" s="45">
        <f>COUNTIFS($C$6:$C331,C331,$I$6:$I331,I331)</f>
        <v>14</v>
      </c>
      <c r="M331" s="45" t="s">
        <v>386</v>
      </c>
    </row>
    <row r="332" spans="1:13" x14ac:dyDescent="0.2">
      <c r="A332" s="8" t="s">
        <v>153</v>
      </c>
      <c r="B332" s="8" t="s">
        <v>76</v>
      </c>
      <c r="C332" s="8" t="str">
        <f t="shared" si="23"/>
        <v>LINKLATER Riley</v>
      </c>
      <c r="D332" s="8" t="s">
        <v>2</v>
      </c>
      <c r="E332" s="8" t="s">
        <v>114</v>
      </c>
      <c r="F332" s="9" t="s">
        <v>103</v>
      </c>
      <c r="G332" s="20">
        <v>42554</v>
      </c>
      <c r="H332" s="5">
        <v>155</v>
      </c>
      <c r="I332" s="8" t="s">
        <v>114</v>
      </c>
      <c r="J332" s="45">
        <f t="shared" si="24"/>
        <v>2939</v>
      </c>
      <c r="K332" s="45">
        <f t="shared" si="25"/>
        <v>101.34482758620689</v>
      </c>
      <c r="L332" s="45">
        <f>COUNTIFS($C$6:$C332,C332,$I$6:$I332,I332)</f>
        <v>15</v>
      </c>
      <c r="M332" s="45" t="s">
        <v>386</v>
      </c>
    </row>
    <row r="333" spans="1:13" x14ac:dyDescent="0.2">
      <c r="A333" s="8" t="s">
        <v>153</v>
      </c>
      <c r="B333" s="8" t="s">
        <v>76</v>
      </c>
      <c r="C333" s="8" t="str">
        <f t="shared" si="23"/>
        <v>LINKLATER Riley</v>
      </c>
      <c r="D333" s="8" t="s">
        <v>2</v>
      </c>
      <c r="E333" s="8" t="s">
        <v>114</v>
      </c>
      <c r="F333" s="9" t="s">
        <v>103</v>
      </c>
      <c r="G333" s="20">
        <v>42477</v>
      </c>
      <c r="H333" s="5">
        <v>133</v>
      </c>
      <c r="I333" s="8" t="s">
        <v>114</v>
      </c>
      <c r="J333" s="45">
        <f t="shared" si="24"/>
        <v>2939</v>
      </c>
      <c r="K333" s="45">
        <f t="shared" si="25"/>
        <v>101.34482758620689</v>
      </c>
      <c r="L333" s="45">
        <f>COUNTIFS($C$6:$C333,C333,$I$6:$I333,I333)</f>
        <v>16</v>
      </c>
      <c r="M333" s="45" t="s">
        <v>386</v>
      </c>
    </row>
    <row r="334" spans="1:13" x14ac:dyDescent="0.2">
      <c r="A334" s="8" t="s">
        <v>153</v>
      </c>
      <c r="B334" s="8" t="s">
        <v>76</v>
      </c>
      <c r="C334" s="8" t="str">
        <f t="shared" si="23"/>
        <v>LINKLATER Riley</v>
      </c>
      <c r="D334" s="8" t="s">
        <v>2</v>
      </c>
      <c r="E334" s="8" t="s">
        <v>114</v>
      </c>
      <c r="F334" s="9" t="s">
        <v>103</v>
      </c>
      <c r="G334" s="20">
        <v>42596</v>
      </c>
      <c r="H334" s="5">
        <v>129</v>
      </c>
      <c r="I334" s="8" t="s">
        <v>114</v>
      </c>
      <c r="J334" s="45">
        <f t="shared" si="24"/>
        <v>2939</v>
      </c>
      <c r="K334" s="45">
        <f t="shared" si="25"/>
        <v>101.34482758620689</v>
      </c>
      <c r="L334" s="45">
        <f>COUNTIFS($C$6:$C334,C334,$I$6:$I334,I334)</f>
        <v>17</v>
      </c>
      <c r="M334" s="45" t="s">
        <v>386</v>
      </c>
    </row>
    <row r="335" spans="1:13" x14ac:dyDescent="0.2">
      <c r="A335" s="8" t="s">
        <v>153</v>
      </c>
      <c r="B335" s="8" t="s">
        <v>76</v>
      </c>
      <c r="C335" s="8" t="str">
        <f t="shared" si="23"/>
        <v>LINKLATER Riley</v>
      </c>
      <c r="D335" s="8" t="s">
        <v>2</v>
      </c>
      <c r="E335" s="8" t="s">
        <v>114</v>
      </c>
      <c r="F335" s="9" t="s">
        <v>103</v>
      </c>
      <c r="G335" s="20">
        <v>42449</v>
      </c>
      <c r="H335" s="5">
        <v>113</v>
      </c>
      <c r="I335" s="8" t="s">
        <v>114</v>
      </c>
      <c r="J335" s="45">
        <f t="shared" si="24"/>
        <v>2939</v>
      </c>
      <c r="K335" s="45">
        <f t="shared" si="25"/>
        <v>101.34482758620689</v>
      </c>
      <c r="L335" s="45">
        <f>COUNTIFS($C$6:$C335,C335,$I$6:$I335,I335)</f>
        <v>18</v>
      </c>
      <c r="M335" s="45" t="s">
        <v>386</v>
      </c>
    </row>
    <row r="336" spans="1:13" x14ac:dyDescent="0.2">
      <c r="A336" s="8" t="s">
        <v>212</v>
      </c>
      <c r="B336" s="8" t="s">
        <v>190</v>
      </c>
      <c r="C336" s="8" t="str">
        <f t="shared" si="23"/>
        <v>LITTLE Chloe</v>
      </c>
      <c r="D336" s="10" t="s">
        <v>2</v>
      </c>
      <c r="E336" s="8" t="s">
        <v>0</v>
      </c>
      <c r="F336" s="9" t="s">
        <v>10</v>
      </c>
      <c r="G336" s="20">
        <v>42554</v>
      </c>
      <c r="H336" s="5">
        <v>28</v>
      </c>
      <c r="I336" s="8" t="s">
        <v>0</v>
      </c>
      <c r="J336" s="45">
        <f t="shared" si="24"/>
        <v>28</v>
      </c>
      <c r="K336" s="45">
        <f t="shared" si="25"/>
        <v>0.96551724137931039</v>
      </c>
      <c r="L336" s="45">
        <f>COUNTIFS($C$6:$C336,C336,$I$6:$I336,I336)</f>
        <v>1</v>
      </c>
      <c r="M336" s="45" t="s">
        <v>387</v>
      </c>
    </row>
    <row r="337" spans="1:13" x14ac:dyDescent="0.2">
      <c r="A337" s="8" t="s">
        <v>212</v>
      </c>
      <c r="B337" s="8" t="s">
        <v>84</v>
      </c>
      <c r="C337" s="8" t="str">
        <f t="shared" si="23"/>
        <v>LITTLE Jasmine</v>
      </c>
      <c r="D337" s="10" t="s">
        <v>4</v>
      </c>
      <c r="E337" s="8" t="s">
        <v>0</v>
      </c>
      <c r="F337" s="9" t="s">
        <v>10</v>
      </c>
      <c r="G337" s="20">
        <v>42414</v>
      </c>
      <c r="H337" s="5">
        <v>49</v>
      </c>
      <c r="I337" s="8" t="s">
        <v>0</v>
      </c>
      <c r="J337" s="45">
        <f t="shared" si="24"/>
        <v>135</v>
      </c>
      <c r="K337" s="45">
        <f t="shared" si="25"/>
        <v>4.6551724137931032</v>
      </c>
      <c r="L337" s="45">
        <f>COUNTIFS($C$6:$C337,C337,$I$6:$I337,I337)</f>
        <v>1</v>
      </c>
      <c r="M337" s="45" t="s">
        <v>387</v>
      </c>
    </row>
    <row r="338" spans="1:13" x14ac:dyDescent="0.2">
      <c r="A338" s="8" t="s">
        <v>212</v>
      </c>
      <c r="B338" s="8" t="s">
        <v>84</v>
      </c>
      <c r="C338" s="8" t="str">
        <f t="shared" si="23"/>
        <v>LITTLE Jasmine</v>
      </c>
      <c r="D338" s="10" t="s">
        <v>4</v>
      </c>
      <c r="E338" s="8" t="s">
        <v>0</v>
      </c>
      <c r="F338" s="9" t="s">
        <v>10</v>
      </c>
      <c r="G338" s="20">
        <v>42421</v>
      </c>
      <c r="H338" s="5">
        <v>48</v>
      </c>
      <c r="I338" s="8" t="s">
        <v>0</v>
      </c>
      <c r="J338" s="45">
        <f t="shared" si="24"/>
        <v>135</v>
      </c>
      <c r="K338" s="45">
        <f t="shared" si="25"/>
        <v>4.6551724137931032</v>
      </c>
      <c r="L338" s="45">
        <f>COUNTIFS($C$6:$C338,C338,$I$6:$I338,I338)</f>
        <v>2</v>
      </c>
      <c r="M338" s="45" t="s">
        <v>387</v>
      </c>
    </row>
    <row r="339" spans="1:13" x14ac:dyDescent="0.2">
      <c r="A339" s="8" t="s">
        <v>212</v>
      </c>
      <c r="B339" s="8" t="s">
        <v>84</v>
      </c>
      <c r="C339" s="8" t="str">
        <f t="shared" si="23"/>
        <v>LITTLE Jasmine</v>
      </c>
      <c r="D339" s="10" t="s">
        <v>4</v>
      </c>
      <c r="E339" s="8" t="s">
        <v>0</v>
      </c>
      <c r="F339" s="9" t="s">
        <v>10</v>
      </c>
      <c r="G339" s="20">
        <v>42428</v>
      </c>
      <c r="H339" s="5">
        <v>38</v>
      </c>
      <c r="I339" s="8" t="s">
        <v>0</v>
      </c>
      <c r="J339" s="45">
        <f t="shared" si="24"/>
        <v>135</v>
      </c>
      <c r="K339" s="45">
        <f t="shared" si="25"/>
        <v>4.6551724137931032</v>
      </c>
      <c r="L339" s="45">
        <f>COUNTIFS($C$6:$C339,C339,$I$6:$I339,I339)</f>
        <v>3</v>
      </c>
      <c r="M339" s="45" t="s">
        <v>387</v>
      </c>
    </row>
    <row r="340" spans="1:13" x14ac:dyDescent="0.2">
      <c r="A340" s="8" t="s">
        <v>212</v>
      </c>
      <c r="B340" s="8" t="s">
        <v>83</v>
      </c>
      <c r="C340" s="8" t="str">
        <f t="shared" si="23"/>
        <v>LITTLE Lincoln</v>
      </c>
      <c r="D340" s="10" t="s">
        <v>1</v>
      </c>
      <c r="E340" s="8" t="s">
        <v>0</v>
      </c>
      <c r="F340" s="9" t="s">
        <v>103</v>
      </c>
      <c r="G340" s="20">
        <v>42477</v>
      </c>
      <c r="H340" s="5">
        <v>62</v>
      </c>
      <c r="I340" s="8" t="str">
        <f>E340</f>
        <v>RECURVE</v>
      </c>
      <c r="J340" s="45">
        <f t="shared" si="24"/>
        <v>290</v>
      </c>
      <c r="K340" s="45">
        <f t="shared" si="25"/>
        <v>10</v>
      </c>
      <c r="L340" s="45">
        <f>COUNTIFS($C$6:$C340,C340,$I$6:$I340,I340)</f>
        <v>1</v>
      </c>
      <c r="M340" s="45" t="s">
        <v>387</v>
      </c>
    </row>
    <row r="341" spans="1:13" x14ac:dyDescent="0.2">
      <c r="A341" s="8" t="s">
        <v>212</v>
      </c>
      <c r="B341" s="8" t="s">
        <v>83</v>
      </c>
      <c r="C341" s="8" t="str">
        <f t="shared" si="23"/>
        <v>LITTLE Lincoln</v>
      </c>
      <c r="D341" s="10" t="s">
        <v>1</v>
      </c>
      <c r="E341" s="8" t="s">
        <v>0</v>
      </c>
      <c r="F341" s="9" t="s">
        <v>103</v>
      </c>
      <c r="G341" s="20">
        <v>42442</v>
      </c>
      <c r="H341" s="5">
        <v>60</v>
      </c>
      <c r="I341" s="8" t="s">
        <v>0</v>
      </c>
      <c r="J341" s="45">
        <f t="shared" si="24"/>
        <v>290</v>
      </c>
      <c r="K341" s="45">
        <f t="shared" si="25"/>
        <v>10</v>
      </c>
      <c r="L341" s="45">
        <f>COUNTIFS($C$6:$C341,C341,$I$6:$I341,I341)</f>
        <v>2</v>
      </c>
      <c r="M341" s="45" t="s">
        <v>387</v>
      </c>
    </row>
    <row r="342" spans="1:13" x14ac:dyDescent="0.2">
      <c r="A342" s="8" t="s">
        <v>212</v>
      </c>
      <c r="B342" s="8" t="s">
        <v>83</v>
      </c>
      <c r="C342" s="8" t="str">
        <f t="shared" si="23"/>
        <v>LITTLE Lincoln</v>
      </c>
      <c r="D342" s="10" t="s">
        <v>1</v>
      </c>
      <c r="E342" s="8" t="s">
        <v>0</v>
      </c>
      <c r="F342" s="9" t="s">
        <v>103</v>
      </c>
      <c r="G342" s="20">
        <v>42435</v>
      </c>
      <c r="H342" s="5">
        <v>59</v>
      </c>
      <c r="I342" s="8" t="s">
        <v>0</v>
      </c>
      <c r="J342" s="45">
        <f t="shared" si="24"/>
        <v>290</v>
      </c>
      <c r="K342" s="45">
        <f t="shared" si="25"/>
        <v>10</v>
      </c>
      <c r="L342" s="45">
        <f>COUNTIFS($C$6:$C342,C342,$I$6:$I342,I342)</f>
        <v>3</v>
      </c>
      <c r="M342" s="45" t="s">
        <v>387</v>
      </c>
    </row>
    <row r="343" spans="1:13" x14ac:dyDescent="0.2">
      <c r="A343" s="8" t="s">
        <v>212</v>
      </c>
      <c r="B343" s="8" t="s">
        <v>83</v>
      </c>
      <c r="C343" s="8" t="str">
        <f t="shared" si="23"/>
        <v>LITTLE Lincoln</v>
      </c>
      <c r="D343" s="10" t="s">
        <v>1</v>
      </c>
      <c r="E343" s="8" t="s">
        <v>0</v>
      </c>
      <c r="F343" s="9" t="s">
        <v>103</v>
      </c>
      <c r="G343" s="20">
        <v>42428</v>
      </c>
      <c r="H343" s="5">
        <v>56</v>
      </c>
      <c r="I343" s="8" t="s">
        <v>0</v>
      </c>
      <c r="J343" s="45">
        <f t="shared" si="24"/>
        <v>290</v>
      </c>
      <c r="K343" s="45">
        <f t="shared" si="25"/>
        <v>10</v>
      </c>
      <c r="L343" s="45">
        <f>COUNTIFS($C$6:$C343,C343,$I$6:$I343,I343)</f>
        <v>4</v>
      </c>
      <c r="M343" s="45" t="s">
        <v>387</v>
      </c>
    </row>
    <row r="344" spans="1:13" x14ac:dyDescent="0.2">
      <c r="A344" s="8" t="s">
        <v>212</v>
      </c>
      <c r="B344" s="8" t="s">
        <v>83</v>
      </c>
      <c r="C344" s="8" t="str">
        <f t="shared" si="23"/>
        <v>LITTLE Lincoln</v>
      </c>
      <c r="D344" s="10" t="s">
        <v>1</v>
      </c>
      <c r="E344" s="8" t="s">
        <v>0</v>
      </c>
      <c r="F344" s="9" t="s">
        <v>103</v>
      </c>
      <c r="G344" s="20">
        <v>42421</v>
      </c>
      <c r="H344" s="5">
        <v>53</v>
      </c>
      <c r="I344" s="8" t="s">
        <v>0</v>
      </c>
      <c r="J344" s="45">
        <f t="shared" si="24"/>
        <v>290</v>
      </c>
      <c r="K344" s="45">
        <f t="shared" si="25"/>
        <v>10</v>
      </c>
      <c r="L344" s="45">
        <f>COUNTIFS($C$6:$C344,C344,$I$6:$I344,I344)</f>
        <v>5</v>
      </c>
      <c r="M344" s="45" t="s">
        <v>387</v>
      </c>
    </row>
    <row r="345" spans="1:13" x14ac:dyDescent="0.2">
      <c r="A345" s="8" t="s">
        <v>213</v>
      </c>
      <c r="B345" s="8" t="s">
        <v>117</v>
      </c>
      <c r="C345" s="8" t="str">
        <f t="shared" si="23"/>
        <v>LOUDER Amber</v>
      </c>
      <c r="D345" s="10" t="s">
        <v>4</v>
      </c>
      <c r="E345" s="8" t="s">
        <v>0</v>
      </c>
      <c r="F345" s="9" t="s">
        <v>10</v>
      </c>
      <c r="G345" s="20">
        <v>42421</v>
      </c>
      <c r="H345" s="5">
        <v>56</v>
      </c>
      <c r="I345" s="8" t="s">
        <v>0</v>
      </c>
      <c r="J345" s="45">
        <f t="shared" si="24"/>
        <v>56</v>
      </c>
      <c r="K345" s="45">
        <f t="shared" si="25"/>
        <v>1.9310344827586208</v>
      </c>
      <c r="L345" s="45">
        <f>COUNTIFS($C$6:$C345,C345,$I$6:$I345,I345)</f>
        <v>1</v>
      </c>
      <c r="M345" s="45" t="s">
        <v>387</v>
      </c>
    </row>
    <row r="346" spans="1:13" x14ac:dyDescent="0.2">
      <c r="A346" s="8" t="s">
        <v>214</v>
      </c>
      <c r="B346" s="8" t="s">
        <v>107</v>
      </c>
      <c r="C346" s="8" t="str">
        <f t="shared" si="23"/>
        <v>LUECKE Charlotte</v>
      </c>
      <c r="D346" s="10" t="s">
        <v>187</v>
      </c>
      <c r="E346" s="8" t="s">
        <v>0</v>
      </c>
      <c r="F346" s="9" t="s">
        <v>10</v>
      </c>
      <c r="G346" s="20">
        <v>42561</v>
      </c>
      <c r="H346" s="5">
        <v>23</v>
      </c>
      <c r="I346" s="8" t="s">
        <v>0</v>
      </c>
      <c r="J346" s="45">
        <f t="shared" si="24"/>
        <v>23</v>
      </c>
      <c r="K346" s="45">
        <f t="shared" si="25"/>
        <v>0.7931034482758621</v>
      </c>
      <c r="L346" s="45">
        <f>COUNTIFS($C$6:$C346,C346,$I$6:$I346,I346)</f>
        <v>1</v>
      </c>
      <c r="M346" s="45" t="s">
        <v>387</v>
      </c>
    </row>
    <row r="347" spans="1:13" x14ac:dyDescent="0.2">
      <c r="A347" s="8" t="s">
        <v>214</v>
      </c>
      <c r="B347" s="8" t="s">
        <v>106</v>
      </c>
      <c r="C347" s="8" t="str">
        <f t="shared" si="23"/>
        <v>LUECKE Dave</v>
      </c>
      <c r="D347" s="10" t="s">
        <v>1</v>
      </c>
      <c r="E347" s="8" t="s">
        <v>114</v>
      </c>
      <c r="F347" s="9" t="s">
        <v>103</v>
      </c>
      <c r="G347" s="20">
        <v>42561</v>
      </c>
      <c r="H347" s="5">
        <v>166</v>
      </c>
      <c r="I347" s="8" t="s">
        <v>114</v>
      </c>
      <c r="J347" s="45">
        <f t="shared" si="24"/>
        <v>166</v>
      </c>
      <c r="K347" s="45">
        <f t="shared" si="25"/>
        <v>5.7241379310344831</v>
      </c>
      <c r="L347" s="45">
        <f>COUNTIFS($C$6:$C347,C347,$I$6:$I347,I347)</f>
        <v>1</v>
      </c>
      <c r="M347" s="45" t="s">
        <v>387</v>
      </c>
    </row>
    <row r="348" spans="1:13" x14ac:dyDescent="0.2">
      <c r="A348" s="8" t="s">
        <v>214</v>
      </c>
      <c r="B348" s="8" t="s">
        <v>108</v>
      </c>
      <c r="C348" s="8" t="str">
        <f t="shared" si="23"/>
        <v>LUECKE Peter</v>
      </c>
      <c r="D348" s="10" t="s">
        <v>1</v>
      </c>
      <c r="E348" s="10" t="s">
        <v>197</v>
      </c>
      <c r="F348" s="9" t="s">
        <v>103</v>
      </c>
      <c r="G348" s="20">
        <v>42561</v>
      </c>
      <c r="H348" s="5">
        <v>81</v>
      </c>
      <c r="I348" s="8" t="s">
        <v>197</v>
      </c>
      <c r="J348" s="45">
        <f t="shared" si="24"/>
        <v>81</v>
      </c>
      <c r="K348" s="45">
        <f t="shared" si="25"/>
        <v>2.7931034482758621</v>
      </c>
      <c r="L348" s="45">
        <f>COUNTIFS($C$6:$C348,C348,$I$6:$I348,I348)</f>
        <v>1</v>
      </c>
      <c r="M348" s="45" t="s">
        <v>387</v>
      </c>
    </row>
    <row r="349" spans="1:13" x14ac:dyDescent="0.2">
      <c r="A349" s="8" t="s">
        <v>129</v>
      </c>
      <c r="B349" s="8" t="s">
        <v>27</v>
      </c>
      <c r="C349" s="8" t="s">
        <v>261</v>
      </c>
      <c r="D349" s="8" t="s">
        <v>2</v>
      </c>
      <c r="E349" s="8" t="s">
        <v>0</v>
      </c>
      <c r="F349" s="9" t="s">
        <v>10</v>
      </c>
      <c r="G349" s="61">
        <v>42617</v>
      </c>
      <c r="H349" s="5">
        <v>48</v>
      </c>
      <c r="I349" s="8" t="s">
        <v>0</v>
      </c>
      <c r="J349" s="45">
        <f t="shared" si="24"/>
        <v>144</v>
      </c>
      <c r="K349" s="45">
        <f t="shared" si="25"/>
        <v>4.9655172413793105</v>
      </c>
      <c r="L349" s="45">
        <f>COUNTIFS($C$6:$C349,C349,$I$6:$I349,I349)</f>
        <v>1</v>
      </c>
      <c r="M349" s="45" t="s">
        <v>387</v>
      </c>
    </row>
    <row r="350" spans="1:13" x14ac:dyDescent="0.2">
      <c r="A350" s="8" t="s">
        <v>129</v>
      </c>
      <c r="B350" s="8" t="s">
        <v>27</v>
      </c>
      <c r="C350" s="8" t="str">
        <f>UPPER(A350)&amp;" "&amp;B350</f>
        <v>LYNCH Hayley</v>
      </c>
      <c r="D350" s="8" t="s">
        <v>2</v>
      </c>
      <c r="E350" s="8" t="s">
        <v>0</v>
      </c>
      <c r="F350" s="9" t="s">
        <v>10</v>
      </c>
      <c r="G350" s="20">
        <v>42463</v>
      </c>
      <c r="H350" s="5">
        <v>40</v>
      </c>
      <c r="I350" s="8" t="s">
        <v>0</v>
      </c>
      <c r="J350" s="45">
        <f t="shared" si="24"/>
        <v>144</v>
      </c>
      <c r="K350" s="45">
        <f t="shared" si="25"/>
        <v>4.9655172413793105</v>
      </c>
      <c r="L350" s="45">
        <f>COUNTIFS($C$6:$C350,C350,$I$6:$I350,I350)</f>
        <v>2</v>
      </c>
      <c r="M350" s="45" t="s">
        <v>387</v>
      </c>
    </row>
    <row r="351" spans="1:13" x14ac:dyDescent="0.2">
      <c r="A351" s="8" t="s">
        <v>129</v>
      </c>
      <c r="B351" s="8" t="s">
        <v>27</v>
      </c>
      <c r="C351" s="8" t="str">
        <f>UPPER(A351)&amp;" "&amp;B351</f>
        <v>LYNCH Hayley</v>
      </c>
      <c r="D351" s="8" t="s">
        <v>2</v>
      </c>
      <c r="E351" s="8" t="s">
        <v>0</v>
      </c>
      <c r="F351" s="9" t="s">
        <v>10</v>
      </c>
      <c r="G351" s="20">
        <v>42477</v>
      </c>
      <c r="H351" s="5">
        <v>28</v>
      </c>
      <c r="I351" s="8" t="s">
        <v>0</v>
      </c>
      <c r="J351" s="45">
        <f t="shared" si="24"/>
        <v>144</v>
      </c>
      <c r="K351" s="45">
        <f t="shared" si="25"/>
        <v>4.9655172413793105</v>
      </c>
      <c r="L351" s="45">
        <f>COUNTIFS($C$6:$C351,C351,$I$6:$I351,I351)</f>
        <v>3</v>
      </c>
      <c r="M351" s="45" t="s">
        <v>387</v>
      </c>
    </row>
    <row r="352" spans="1:13" x14ac:dyDescent="0.2">
      <c r="A352" s="8" t="s">
        <v>129</v>
      </c>
      <c r="B352" s="8" t="s">
        <v>27</v>
      </c>
      <c r="C352" s="8" t="str">
        <f>UPPER(A352)&amp;" "&amp;B352</f>
        <v>LYNCH Hayley</v>
      </c>
      <c r="D352" s="8" t="s">
        <v>2</v>
      </c>
      <c r="E352" s="8" t="s">
        <v>0</v>
      </c>
      <c r="F352" s="9" t="s">
        <v>10</v>
      </c>
      <c r="G352" s="20">
        <v>42561</v>
      </c>
      <c r="H352" s="5">
        <v>23</v>
      </c>
      <c r="I352" s="8" t="s">
        <v>0</v>
      </c>
      <c r="J352" s="45">
        <f t="shared" si="24"/>
        <v>144</v>
      </c>
      <c r="K352" s="45">
        <f t="shared" si="25"/>
        <v>4.9655172413793105</v>
      </c>
      <c r="L352" s="45">
        <f>COUNTIFS($C$6:$C352,C352,$I$6:$I352,I352)</f>
        <v>4</v>
      </c>
      <c r="M352" s="45" t="s">
        <v>387</v>
      </c>
    </row>
    <row r="353" spans="1:13" x14ac:dyDescent="0.2">
      <c r="A353" s="8" t="s">
        <v>129</v>
      </c>
      <c r="B353" s="8" t="s">
        <v>27</v>
      </c>
      <c r="C353" s="8" t="str">
        <f>UPPER(A353)&amp;" "&amp;B353</f>
        <v>LYNCH Hayley</v>
      </c>
      <c r="D353" s="8" t="s">
        <v>2</v>
      </c>
      <c r="E353" s="8" t="s">
        <v>0</v>
      </c>
      <c r="F353" s="9" t="s">
        <v>10</v>
      </c>
      <c r="G353" s="20">
        <v>42512</v>
      </c>
      <c r="H353" s="5">
        <v>5</v>
      </c>
      <c r="I353" s="8" t="s">
        <v>0</v>
      </c>
      <c r="J353" s="45">
        <f t="shared" si="24"/>
        <v>144</v>
      </c>
      <c r="K353" s="45">
        <f t="shared" si="25"/>
        <v>4.9655172413793105</v>
      </c>
      <c r="L353" s="45">
        <f>COUNTIFS($C$6:$C353,C353,$I$6:$I353,I353)</f>
        <v>5</v>
      </c>
      <c r="M353" s="45" t="s">
        <v>387</v>
      </c>
    </row>
    <row r="354" spans="1:13" x14ac:dyDescent="0.2">
      <c r="A354" s="8" t="s">
        <v>129</v>
      </c>
      <c r="B354" s="8" t="s">
        <v>26</v>
      </c>
      <c r="C354" s="8" t="s">
        <v>262</v>
      </c>
      <c r="D354" s="8" t="s">
        <v>1</v>
      </c>
      <c r="E354" s="8" t="s">
        <v>114</v>
      </c>
      <c r="F354" s="9" t="s">
        <v>103</v>
      </c>
      <c r="G354" s="61">
        <v>42617</v>
      </c>
      <c r="H354" s="5">
        <v>180</v>
      </c>
      <c r="I354" s="8" t="s">
        <v>114</v>
      </c>
      <c r="J354" s="45">
        <f t="shared" si="24"/>
        <v>2187</v>
      </c>
      <c r="K354" s="45">
        <f t="shared" si="25"/>
        <v>75.41379310344827</v>
      </c>
      <c r="L354" s="45">
        <f>COUNTIFS($C$6:$C354,C354,$I$6:$I354,I354)</f>
        <v>1</v>
      </c>
      <c r="M354" s="45" t="s">
        <v>386</v>
      </c>
    </row>
    <row r="355" spans="1:13" x14ac:dyDescent="0.2">
      <c r="A355" s="8" t="s">
        <v>129</v>
      </c>
      <c r="B355" s="8" t="s">
        <v>26</v>
      </c>
      <c r="C355" s="8" t="str">
        <f>UPPER(A355)&amp;" "&amp;B355</f>
        <v>LYNCH Jeff</v>
      </c>
      <c r="D355" s="8" t="s">
        <v>1</v>
      </c>
      <c r="E355" s="8" t="s">
        <v>114</v>
      </c>
      <c r="F355" s="9" t="s">
        <v>103</v>
      </c>
      <c r="G355" s="20">
        <v>42435</v>
      </c>
      <c r="H355" s="5">
        <v>168</v>
      </c>
      <c r="I355" s="8" t="s">
        <v>114</v>
      </c>
      <c r="J355" s="45">
        <f t="shared" si="24"/>
        <v>2187</v>
      </c>
      <c r="K355" s="45">
        <f t="shared" si="25"/>
        <v>75.41379310344827</v>
      </c>
      <c r="L355" s="45">
        <f>COUNTIFS($C$6:$C355,C355,$I$6:$I355,I355)</f>
        <v>2</v>
      </c>
      <c r="M355" s="45" t="s">
        <v>386</v>
      </c>
    </row>
    <row r="356" spans="1:13" x14ac:dyDescent="0.2">
      <c r="A356" s="8" t="s">
        <v>129</v>
      </c>
      <c r="B356" s="8" t="s">
        <v>26</v>
      </c>
      <c r="C356" s="8" t="str">
        <f>UPPER(A356)&amp;" "&amp;B356</f>
        <v>LYNCH Jeff</v>
      </c>
      <c r="D356" s="8" t="s">
        <v>1</v>
      </c>
      <c r="E356" s="8" t="s">
        <v>114</v>
      </c>
      <c r="F356" s="9" t="s">
        <v>103</v>
      </c>
      <c r="G356" s="20">
        <v>42463</v>
      </c>
      <c r="H356" s="5">
        <v>166</v>
      </c>
      <c r="I356" s="8" t="s">
        <v>114</v>
      </c>
      <c r="J356" s="45">
        <f t="shared" si="24"/>
        <v>2187</v>
      </c>
      <c r="K356" s="45">
        <f t="shared" si="25"/>
        <v>75.41379310344827</v>
      </c>
      <c r="L356" s="45">
        <f>COUNTIFS($C$6:$C356,C356,$I$6:$I356,I356)</f>
        <v>3</v>
      </c>
      <c r="M356" s="45" t="s">
        <v>386</v>
      </c>
    </row>
    <row r="357" spans="1:13" x14ac:dyDescent="0.2">
      <c r="A357" s="8" t="s">
        <v>129</v>
      </c>
      <c r="B357" s="8" t="s">
        <v>26</v>
      </c>
      <c r="C357" s="8" t="str">
        <f>UPPER(A357)&amp;" "&amp;B357</f>
        <v>LYNCH Jeff</v>
      </c>
      <c r="D357" s="8" t="s">
        <v>1</v>
      </c>
      <c r="E357" s="8" t="s">
        <v>114</v>
      </c>
      <c r="F357" s="9" t="s">
        <v>103</v>
      </c>
      <c r="G357" s="20">
        <v>42526</v>
      </c>
      <c r="H357" s="5">
        <v>163</v>
      </c>
      <c r="I357" s="8" t="s">
        <v>114</v>
      </c>
      <c r="J357" s="45">
        <f t="shared" si="24"/>
        <v>2187</v>
      </c>
      <c r="K357" s="45">
        <f t="shared" si="25"/>
        <v>75.41379310344827</v>
      </c>
      <c r="L357" s="45">
        <f>COUNTIFS($C$6:$C357,C357,$I$6:$I357,I357)</f>
        <v>4</v>
      </c>
      <c r="M357" s="45" t="s">
        <v>386</v>
      </c>
    </row>
    <row r="358" spans="1:13" x14ac:dyDescent="0.2">
      <c r="A358" s="8" t="s">
        <v>129</v>
      </c>
      <c r="B358" s="8" t="s">
        <v>26</v>
      </c>
      <c r="C358" s="8" t="str">
        <f>UPPER(A358)&amp;" "&amp;B358</f>
        <v>LYNCH Jeff</v>
      </c>
      <c r="D358" s="8" t="s">
        <v>1</v>
      </c>
      <c r="E358" s="8" t="s">
        <v>114</v>
      </c>
      <c r="F358" s="9" t="s">
        <v>103</v>
      </c>
      <c r="G358" s="20">
        <v>42561</v>
      </c>
      <c r="H358" s="5">
        <v>163</v>
      </c>
      <c r="I358" s="8" t="s">
        <v>114</v>
      </c>
      <c r="J358" s="45">
        <f t="shared" si="24"/>
        <v>2187</v>
      </c>
      <c r="K358" s="45">
        <f t="shared" si="25"/>
        <v>75.41379310344827</v>
      </c>
      <c r="L358" s="45">
        <f>COUNTIFS($C$6:$C358,C358,$I$6:$I358,I358)</f>
        <v>5</v>
      </c>
      <c r="M358" s="45" t="s">
        <v>386</v>
      </c>
    </row>
    <row r="359" spans="1:13" x14ac:dyDescent="0.2">
      <c r="A359" s="8" t="s">
        <v>129</v>
      </c>
      <c r="B359" s="8" t="s">
        <v>26</v>
      </c>
      <c r="C359" s="8" t="str">
        <f>UPPER(A359)&amp;" "&amp;B359</f>
        <v>LYNCH Jeff</v>
      </c>
      <c r="D359" s="8" t="s">
        <v>1</v>
      </c>
      <c r="E359" s="8" t="s">
        <v>114</v>
      </c>
      <c r="F359" s="9" t="s">
        <v>103</v>
      </c>
      <c r="G359" s="20">
        <v>42554</v>
      </c>
      <c r="H359" s="5">
        <v>159</v>
      </c>
      <c r="I359" s="8" t="s">
        <v>114</v>
      </c>
      <c r="J359" s="45">
        <f t="shared" si="24"/>
        <v>2187</v>
      </c>
      <c r="K359" s="45">
        <f t="shared" si="25"/>
        <v>75.41379310344827</v>
      </c>
      <c r="L359" s="45">
        <f>COUNTIFS($C$6:$C359,C359,$I$6:$I359,I359)</f>
        <v>6</v>
      </c>
      <c r="M359" s="45" t="s">
        <v>386</v>
      </c>
    </row>
    <row r="360" spans="1:13" x14ac:dyDescent="0.2">
      <c r="A360" s="8" t="s">
        <v>129</v>
      </c>
      <c r="B360" s="8" t="s">
        <v>26</v>
      </c>
      <c r="C360" s="8" t="s">
        <v>262</v>
      </c>
      <c r="D360" s="8" t="s">
        <v>1</v>
      </c>
      <c r="E360" s="8" t="s">
        <v>114</v>
      </c>
      <c r="F360" s="9" t="s">
        <v>103</v>
      </c>
      <c r="G360" s="61">
        <v>42631</v>
      </c>
      <c r="H360" s="5">
        <v>158</v>
      </c>
      <c r="I360" s="8" t="s">
        <v>114</v>
      </c>
      <c r="J360" s="45">
        <f t="shared" si="24"/>
        <v>2187</v>
      </c>
      <c r="K360" s="45">
        <f t="shared" si="25"/>
        <v>75.41379310344827</v>
      </c>
      <c r="L360" s="45">
        <f>COUNTIFS($C$6:$C360,C360,$I$6:$I360,I360)</f>
        <v>7</v>
      </c>
      <c r="M360" s="45" t="s">
        <v>386</v>
      </c>
    </row>
    <row r="361" spans="1:13" x14ac:dyDescent="0.2">
      <c r="A361" s="8" t="s">
        <v>129</v>
      </c>
      <c r="B361" s="8" t="s">
        <v>26</v>
      </c>
      <c r="C361" s="8" t="str">
        <f>UPPER(A361)&amp;" "&amp;B361</f>
        <v>LYNCH Jeff</v>
      </c>
      <c r="D361" s="8" t="s">
        <v>1</v>
      </c>
      <c r="E361" s="8" t="s">
        <v>114</v>
      </c>
      <c r="F361" s="9" t="s">
        <v>103</v>
      </c>
      <c r="G361" s="20">
        <v>42442</v>
      </c>
      <c r="H361" s="5">
        <v>156</v>
      </c>
      <c r="I361" s="8" t="s">
        <v>114</v>
      </c>
      <c r="J361" s="45">
        <f t="shared" si="24"/>
        <v>2187</v>
      </c>
      <c r="K361" s="45">
        <f t="shared" si="25"/>
        <v>75.41379310344827</v>
      </c>
      <c r="L361" s="45">
        <f>COUNTIFS($C$6:$C361,C361,$I$6:$I361,I361)</f>
        <v>8</v>
      </c>
      <c r="M361" s="45" t="s">
        <v>386</v>
      </c>
    </row>
    <row r="362" spans="1:13" x14ac:dyDescent="0.2">
      <c r="A362" s="8" t="s">
        <v>129</v>
      </c>
      <c r="B362" s="8" t="s">
        <v>26</v>
      </c>
      <c r="C362" s="8" t="str">
        <f>UPPER(A362)&amp;" "&amp;B362</f>
        <v>LYNCH Jeff</v>
      </c>
      <c r="D362" s="8" t="s">
        <v>1</v>
      </c>
      <c r="E362" s="8" t="s">
        <v>114</v>
      </c>
      <c r="F362" s="9" t="s">
        <v>103</v>
      </c>
      <c r="G362" s="20">
        <v>42386</v>
      </c>
      <c r="H362" s="3">
        <v>154</v>
      </c>
      <c r="I362" s="8" t="s">
        <v>114</v>
      </c>
      <c r="J362" s="45">
        <f t="shared" si="24"/>
        <v>2187</v>
      </c>
      <c r="K362" s="45">
        <f t="shared" si="25"/>
        <v>75.41379310344827</v>
      </c>
      <c r="L362" s="45">
        <f>COUNTIFS($C$6:$C362,C362,$I$6:$I362,I362)</f>
        <v>9</v>
      </c>
      <c r="M362" s="45" t="s">
        <v>386</v>
      </c>
    </row>
    <row r="363" spans="1:13" x14ac:dyDescent="0.2">
      <c r="A363" s="8" t="s">
        <v>129</v>
      </c>
      <c r="B363" s="8" t="s">
        <v>26</v>
      </c>
      <c r="C363" s="8" t="str">
        <f>UPPER(A363)&amp;" "&amp;B363</f>
        <v>LYNCH Jeff</v>
      </c>
      <c r="D363" s="8" t="s">
        <v>1</v>
      </c>
      <c r="E363" s="8" t="s">
        <v>114</v>
      </c>
      <c r="F363" s="9" t="s">
        <v>103</v>
      </c>
      <c r="G363" s="20">
        <v>42512</v>
      </c>
      <c r="H363" s="5">
        <v>148</v>
      </c>
      <c r="I363" s="8" t="s">
        <v>114</v>
      </c>
      <c r="J363" s="45">
        <f t="shared" si="24"/>
        <v>2187</v>
      </c>
      <c r="K363" s="45">
        <f t="shared" si="25"/>
        <v>75.41379310344827</v>
      </c>
      <c r="L363" s="45">
        <f>COUNTIFS($C$6:$C363,C363,$I$6:$I363,I363)</f>
        <v>10</v>
      </c>
      <c r="M363" s="45" t="s">
        <v>386</v>
      </c>
    </row>
    <row r="364" spans="1:13" x14ac:dyDescent="0.2">
      <c r="A364" s="8" t="s">
        <v>129</v>
      </c>
      <c r="B364" s="8" t="s">
        <v>26</v>
      </c>
      <c r="C364" s="8" t="s">
        <v>262</v>
      </c>
      <c r="D364" s="8" t="s">
        <v>1</v>
      </c>
      <c r="E364" s="8" t="s">
        <v>114</v>
      </c>
      <c r="F364" s="9" t="s">
        <v>103</v>
      </c>
      <c r="G364" s="61">
        <v>42624</v>
      </c>
      <c r="H364" s="5">
        <v>148</v>
      </c>
      <c r="I364" s="8" t="s">
        <v>114</v>
      </c>
      <c r="J364" s="45">
        <f t="shared" si="24"/>
        <v>2187</v>
      </c>
      <c r="K364" s="45">
        <f t="shared" si="25"/>
        <v>75.41379310344827</v>
      </c>
      <c r="L364" s="45">
        <f>COUNTIFS($C$6:$C364,C364,$I$6:$I364,I364)</f>
        <v>11</v>
      </c>
      <c r="M364" s="45" t="s">
        <v>386</v>
      </c>
    </row>
    <row r="365" spans="1:13" x14ac:dyDescent="0.2">
      <c r="A365" s="8" t="s">
        <v>129</v>
      </c>
      <c r="B365" s="8" t="s">
        <v>26</v>
      </c>
      <c r="C365" s="8" t="str">
        <f t="shared" ref="C365:C375" si="26">UPPER(A365)&amp;" "&amp;B365</f>
        <v>LYNCH Jeff</v>
      </c>
      <c r="D365" s="8" t="s">
        <v>1</v>
      </c>
      <c r="E365" s="8" t="s">
        <v>114</v>
      </c>
      <c r="F365" s="9" t="s">
        <v>103</v>
      </c>
      <c r="G365" s="20">
        <v>42519</v>
      </c>
      <c r="H365" s="5">
        <v>145</v>
      </c>
      <c r="I365" s="8" t="s">
        <v>114</v>
      </c>
      <c r="J365" s="45">
        <f t="shared" si="24"/>
        <v>2187</v>
      </c>
      <c r="K365" s="45">
        <f t="shared" si="25"/>
        <v>75.41379310344827</v>
      </c>
      <c r="L365" s="45">
        <f>COUNTIFS($C$6:$C365,C365,$I$6:$I365,I365)</f>
        <v>12</v>
      </c>
      <c r="M365" s="45" t="s">
        <v>386</v>
      </c>
    </row>
    <row r="366" spans="1:13" x14ac:dyDescent="0.2">
      <c r="A366" s="8" t="s">
        <v>129</v>
      </c>
      <c r="B366" s="8" t="s">
        <v>26</v>
      </c>
      <c r="C366" s="8" t="str">
        <f t="shared" si="26"/>
        <v>LYNCH Jeff</v>
      </c>
      <c r="D366" s="8" t="s">
        <v>1</v>
      </c>
      <c r="E366" s="8" t="s">
        <v>114</v>
      </c>
      <c r="F366" s="9" t="s">
        <v>103</v>
      </c>
      <c r="G366" s="20">
        <v>42477</v>
      </c>
      <c r="H366" s="5">
        <v>142</v>
      </c>
      <c r="I366" s="8" t="s">
        <v>114</v>
      </c>
      <c r="J366" s="45">
        <f t="shared" si="24"/>
        <v>2187</v>
      </c>
      <c r="K366" s="45">
        <f t="shared" si="25"/>
        <v>75.41379310344827</v>
      </c>
      <c r="L366" s="45">
        <f>COUNTIFS($C$6:$C366,C366,$I$6:$I366,I366)</f>
        <v>13</v>
      </c>
      <c r="M366" s="45" t="s">
        <v>386</v>
      </c>
    </row>
    <row r="367" spans="1:13" x14ac:dyDescent="0.2">
      <c r="A367" s="8" t="s">
        <v>129</v>
      </c>
      <c r="B367" s="8" t="s">
        <v>26</v>
      </c>
      <c r="C367" s="8" t="str">
        <f t="shared" si="26"/>
        <v>LYNCH Jeff</v>
      </c>
      <c r="D367" s="8" t="s">
        <v>1</v>
      </c>
      <c r="E367" s="8" t="s">
        <v>114</v>
      </c>
      <c r="F367" s="9" t="s">
        <v>103</v>
      </c>
      <c r="G367" s="20">
        <v>42589</v>
      </c>
      <c r="H367" s="5">
        <v>137</v>
      </c>
      <c r="I367" s="8" t="s">
        <v>114</v>
      </c>
      <c r="J367" s="45">
        <f t="shared" si="24"/>
        <v>2187</v>
      </c>
      <c r="K367" s="45">
        <f t="shared" si="25"/>
        <v>75.41379310344827</v>
      </c>
      <c r="L367" s="45">
        <f>COUNTIFS($C$6:$C367,C367,$I$6:$I367,I367)</f>
        <v>14</v>
      </c>
      <c r="M367" s="45" t="s">
        <v>386</v>
      </c>
    </row>
    <row r="368" spans="1:13" x14ac:dyDescent="0.2">
      <c r="A368" s="8" t="s">
        <v>103</v>
      </c>
      <c r="B368" s="8" t="s">
        <v>102</v>
      </c>
      <c r="C368" s="8" t="str">
        <f t="shared" si="26"/>
        <v>M Nik</v>
      </c>
      <c r="D368" s="10" t="s">
        <v>1</v>
      </c>
      <c r="E368" s="10" t="s">
        <v>194</v>
      </c>
      <c r="F368" s="9" t="s">
        <v>103</v>
      </c>
      <c r="G368" s="20">
        <v>42540</v>
      </c>
      <c r="H368" s="5">
        <v>40</v>
      </c>
      <c r="I368" s="8" t="s">
        <v>194</v>
      </c>
      <c r="J368" s="45">
        <f t="shared" si="24"/>
        <v>40</v>
      </c>
      <c r="K368" s="45">
        <f t="shared" si="25"/>
        <v>1.3793103448275863</v>
      </c>
      <c r="L368" s="45">
        <f>COUNTIFS($C$6:$C368,C368,$I$6:$I368,I368)</f>
        <v>1</v>
      </c>
      <c r="M368" s="45" t="s">
        <v>387</v>
      </c>
    </row>
    <row r="369" spans="1:13" x14ac:dyDescent="0.2">
      <c r="A369" s="8" t="s">
        <v>146</v>
      </c>
      <c r="B369" s="8" t="s">
        <v>74</v>
      </c>
      <c r="C369" s="8" t="str">
        <f t="shared" si="26"/>
        <v>MAC GREGOR Gavin</v>
      </c>
      <c r="D369" s="8" t="s">
        <v>1</v>
      </c>
      <c r="E369" s="8" t="s">
        <v>0</v>
      </c>
      <c r="F369" s="9" t="s">
        <v>103</v>
      </c>
      <c r="G369" s="20">
        <v>42435</v>
      </c>
      <c r="H369" s="5">
        <v>129</v>
      </c>
      <c r="I369" s="8" t="s">
        <v>0</v>
      </c>
      <c r="J369" s="45">
        <f t="shared" si="24"/>
        <v>243</v>
      </c>
      <c r="K369" s="45">
        <f t="shared" si="25"/>
        <v>8.3793103448275854</v>
      </c>
      <c r="L369" s="45">
        <f>COUNTIFS($C$6:$C369,C369,$I$6:$I369,I369)</f>
        <v>1</v>
      </c>
      <c r="M369" s="45" t="s">
        <v>387</v>
      </c>
    </row>
    <row r="370" spans="1:13" x14ac:dyDescent="0.2">
      <c r="A370" s="8" t="s">
        <v>146</v>
      </c>
      <c r="B370" s="8" t="s">
        <v>74</v>
      </c>
      <c r="C370" s="8" t="str">
        <f t="shared" si="26"/>
        <v>MAC GREGOR Gavin</v>
      </c>
      <c r="D370" s="8" t="s">
        <v>1</v>
      </c>
      <c r="E370" s="8" t="s">
        <v>0</v>
      </c>
      <c r="F370" s="9" t="s">
        <v>103</v>
      </c>
      <c r="G370" s="20">
        <v>42414</v>
      </c>
      <c r="H370" s="5">
        <v>114</v>
      </c>
      <c r="I370" s="8" t="s">
        <v>0</v>
      </c>
      <c r="J370" s="45">
        <f t="shared" si="24"/>
        <v>243</v>
      </c>
      <c r="K370" s="45">
        <f t="shared" si="25"/>
        <v>8.3793103448275854</v>
      </c>
      <c r="L370" s="45">
        <f>COUNTIFS($C$6:$C370,C370,$I$6:$I370,I370)</f>
        <v>2</v>
      </c>
      <c r="M370" s="45" t="s">
        <v>387</v>
      </c>
    </row>
    <row r="371" spans="1:13" x14ac:dyDescent="0.2">
      <c r="A371" s="8" t="s">
        <v>135</v>
      </c>
      <c r="B371" s="8" t="s">
        <v>43</v>
      </c>
      <c r="C371" s="8" t="str">
        <f t="shared" si="26"/>
        <v>MANNERS Chris</v>
      </c>
      <c r="D371" s="8" t="s">
        <v>1</v>
      </c>
      <c r="E371" s="8" t="s">
        <v>0</v>
      </c>
      <c r="F371" s="9" t="s">
        <v>103</v>
      </c>
      <c r="G371" s="20">
        <v>42414</v>
      </c>
      <c r="H371" s="5">
        <v>161</v>
      </c>
      <c r="I371" s="8" t="s">
        <v>0</v>
      </c>
      <c r="J371" s="45">
        <f t="shared" si="24"/>
        <v>1008</v>
      </c>
      <c r="K371" s="45">
        <f t="shared" si="25"/>
        <v>34.758620689655174</v>
      </c>
      <c r="L371" s="45">
        <f>COUNTIFS($C$6:$C371,C371,$I$6:$I371,I371)</f>
        <v>1</v>
      </c>
      <c r="M371" s="45" t="s">
        <v>386</v>
      </c>
    </row>
    <row r="372" spans="1:13" x14ac:dyDescent="0.2">
      <c r="A372" s="8" t="s">
        <v>135</v>
      </c>
      <c r="B372" s="8" t="s">
        <v>43</v>
      </c>
      <c r="C372" s="8" t="str">
        <f t="shared" si="26"/>
        <v>MANNERS Chris</v>
      </c>
      <c r="D372" s="8" t="s">
        <v>1</v>
      </c>
      <c r="E372" s="8" t="s">
        <v>0</v>
      </c>
      <c r="F372" s="9" t="s">
        <v>103</v>
      </c>
      <c r="G372" s="20">
        <v>42428</v>
      </c>
      <c r="H372" s="5">
        <v>149</v>
      </c>
      <c r="I372" s="8" t="s">
        <v>0</v>
      </c>
      <c r="J372" s="45">
        <f t="shared" si="24"/>
        <v>1008</v>
      </c>
      <c r="K372" s="45">
        <f t="shared" si="25"/>
        <v>34.758620689655174</v>
      </c>
      <c r="L372" s="45">
        <f>COUNTIFS($C$6:$C372,C372,$I$6:$I372,I372)</f>
        <v>2</v>
      </c>
      <c r="M372" s="45" t="s">
        <v>386</v>
      </c>
    </row>
    <row r="373" spans="1:13" x14ac:dyDescent="0.2">
      <c r="A373" s="8" t="s">
        <v>135</v>
      </c>
      <c r="B373" s="8" t="s">
        <v>43</v>
      </c>
      <c r="C373" s="8" t="str">
        <f t="shared" si="26"/>
        <v>MANNERS Chris</v>
      </c>
      <c r="D373" s="8" t="s">
        <v>1</v>
      </c>
      <c r="E373" s="8" t="s">
        <v>0</v>
      </c>
      <c r="F373" s="9" t="s">
        <v>103</v>
      </c>
      <c r="G373" s="20">
        <v>42526</v>
      </c>
      <c r="H373" s="5">
        <v>125</v>
      </c>
      <c r="I373" s="8" t="s">
        <v>0</v>
      </c>
      <c r="J373" s="45">
        <f t="shared" si="24"/>
        <v>1008</v>
      </c>
      <c r="K373" s="45">
        <f t="shared" si="25"/>
        <v>34.758620689655174</v>
      </c>
      <c r="L373" s="45">
        <f>COUNTIFS($C$6:$C373,C373,$I$6:$I373,I373)</f>
        <v>3</v>
      </c>
      <c r="M373" s="45" t="s">
        <v>386</v>
      </c>
    </row>
    <row r="374" spans="1:13" x14ac:dyDescent="0.2">
      <c r="A374" s="8" t="s">
        <v>135</v>
      </c>
      <c r="B374" s="8" t="s">
        <v>43</v>
      </c>
      <c r="C374" s="8" t="str">
        <f t="shared" si="26"/>
        <v>MANNERS Chris</v>
      </c>
      <c r="D374" s="8" t="s">
        <v>1</v>
      </c>
      <c r="E374" s="8" t="s">
        <v>0</v>
      </c>
      <c r="F374" s="9" t="s">
        <v>103</v>
      </c>
      <c r="G374" s="20">
        <v>42610</v>
      </c>
      <c r="H374" s="5">
        <v>124</v>
      </c>
      <c r="I374" s="8" t="s">
        <v>0</v>
      </c>
      <c r="J374" s="45">
        <f t="shared" si="24"/>
        <v>1008</v>
      </c>
      <c r="K374" s="45">
        <f t="shared" si="25"/>
        <v>34.758620689655174</v>
      </c>
      <c r="L374" s="45">
        <f>COUNTIFS($C$6:$C374,C374,$I$6:$I374,I374)</f>
        <v>4</v>
      </c>
      <c r="M374" s="45" t="s">
        <v>386</v>
      </c>
    </row>
    <row r="375" spans="1:13" x14ac:dyDescent="0.2">
      <c r="A375" s="8" t="s">
        <v>135</v>
      </c>
      <c r="B375" s="8" t="s">
        <v>43</v>
      </c>
      <c r="C375" s="8" t="str">
        <f t="shared" si="26"/>
        <v>MANNERS Chris</v>
      </c>
      <c r="D375" s="8" t="s">
        <v>1</v>
      </c>
      <c r="E375" s="8" t="s">
        <v>0</v>
      </c>
      <c r="F375" s="9" t="s">
        <v>103</v>
      </c>
      <c r="G375" s="20">
        <v>42512</v>
      </c>
      <c r="H375" s="5">
        <v>118</v>
      </c>
      <c r="I375" s="8" t="s">
        <v>0</v>
      </c>
      <c r="J375" s="45">
        <f t="shared" si="24"/>
        <v>1008</v>
      </c>
      <c r="K375" s="45">
        <f t="shared" si="25"/>
        <v>34.758620689655174</v>
      </c>
      <c r="L375" s="45">
        <f>COUNTIFS($C$6:$C375,C375,$I$6:$I375,I375)</f>
        <v>5</v>
      </c>
      <c r="M375" s="45" t="s">
        <v>386</v>
      </c>
    </row>
    <row r="376" spans="1:13" x14ac:dyDescent="0.2">
      <c r="A376" s="8" t="s">
        <v>135</v>
      </c>
      <c r="B376" s="8" t="s">
        <v>43</v>
      </c>
      <c r="C376" s="8" t="s">
        <v>264</v>
      </c>
      <c r="D376" s="8" t="s">
        <v>1</v>
      </c>
      <c r="E376" s="8" t="s">
        <v>0</v>
      </c>
      <c r="F376" s="9" t="s">
        <v>103</v>
      </c>
      <c r="G376" s="61">
        <v>42652</v>
      </c>
      <c r="H376" s="5">
        <v>114</v>
      </c>
      <c r="I376" s="8" t="s">
        <v>0</v>
      </c>
      <c r="J376" s="45">
        <f t="shared" si="24"/>
        <v>1008</v>
      </c>
      <c r="K376" s="45">
        <f t="shared" si="25"/>
        <v>34.758620689655174</v>
      </c>
      <c r="L376" s="45">
        <f>COUNTIFS($C$6:$C376,C376,$I$6:$I376,I376)</f>
        <v>6</v>
      </c>
      <c r="M376" s="45" t="s">
        <v>386</v>
      </c>
    </row>
    <row r="377" spans="1:13" x14ac:dyDescent="0.2">
      <c r="A377" s="8" t="s">
        <v>135</v>
      </c>
      <c r="B377" s="8" t="s">
        <v>43</v>
      </c>
      <c r="C377" s="8" t="str">
        <f t="shared" ref="C377:C383" si="27">UPPER(A377)&amp;" "&amp;B377</f>
        <v>MANNERS Chris</v>
      </c>
      <c r="D377" s="8" t="s">
        <v>1</v>
      </c>
      <c r="E377" s="8" t="s">
        <v>0</v>
      </c>
      <c r="F377" s="9" t="s">
        <v>103</v>
      </c>
      <c r="G377" s="20">
        <v>42400</v>
      </c>
      <c r="H377" s="5">
        <v>109</v>
      </c>
      <c r="I377" s="8" t="s">
        <v>0</v>
      </c>
      <c r="J377" s="45">
        <f t="shared" si="24"/>
        <v>1008</v>
      </c>
      <c r="K377" s="45">
        <f t="shared" si="25"/>
        <v>34.758620689655174</v>
      </c>
      <c r="L377" s="45">
        <f>COUNTIFS($C$6:$C377,C377,$I$6:$I377,I377)</f>
        <v>7</v>
      </c>
      <c r="M377" s="45" t="s">
        <v>386</v>
      </c>
    </row>
    <row r="378" spans="1:13" x14ac:dyDescent="0.2">
      <c r="A378" s="8" t="s">
        <v>135</v>
      </c>
      <c r="B378" s="8" t="s">
        <v>43</v>
      </c>
      <c r="C378" s="8" t="str">
        <f t="shared" si="27"/>
        <v>MANNERS Chris</v>
      </c>
      <c r="D378" s="8" t="s">
        <v>1</v>
      </c>
      <c r="E378" s="8" t="s">
        <v>0</v>
      </c>
      <c r="F378" s="9" t="s">
        <v>103</v>
      </c>
      <c r="G378" s="20">
        <v>42596</v>
      </c>
      <c r="H378" s="5">
        <v>108</v>
      </c>
      <c r="I378" s="8" t="s">
        <v>0</v>
      </c>
      <c r="J378" s="45">
        <f t="shared" si="24"/>
        <v>1008</v>
      </c>
      <c r="K378" s="45">
        <f t="shared" si="25"/>
        <v>34.758620689655174</v>
      </c>
      <c r="L378" s="45">
        <f>COUNTIFS($C$6:$C378,C378,$I$6:$I378,I378)</f>
        <v>8</v>
      </c>
      <c r="M378" s="45" t="s">
        <v>386</v>
      </c>
    </row>
    <row r="379" spans="1:13" x14ac:dyDescent="0.2">
      <c r="A379" s="8" t="s">
        <v>135</v>
      </c>
      <c r="B379" s="8" t="s">
        <v>43</v>
      </c>
      <c r="C379" s="8" t="str">
        <f t="shared" si="27"/>
        <v>MANNERS Chris</v>
      </c>
      <c r="D379" s="8" t="s">
        <v>1</v>
      </c>
      <c r="E379" s="8" t="s">
        <v>0</v>
      </c>
      <c r="F379" s="9" t="s">
        <v>103</v>
      </c>
      <c r="G379" s="20">
        <v>42386</v>
      </c>
      <c r="H379" s="3">
        <v>0</v>
      </c>
      <c r="I379" s="8" t="s">
        <v>0</v>
      </c>
      <c r="J379" s="45">
        <f t="shared" si="24"/>
        <v>1008</v>
      </c>
      <c r="K379" s="45">
        <f t="shared" si="25"/>
        <v>34.758620689655174</v>
      </c>
      <c r="L379" s="45">
        <f>COUNTIFS($C$6:$C379,C379,$I$6:$I379,I379)</f>
        <v>9</v>
      </c>
      <c r="M379" s="45" t="s">
        <v>386</v>
      </c>
    </row>
    <row r="380" spans="1:13" x14ac:dyDescent="0.2">
      <c r="A380" s="8" t="s">
        <v>215</v>
      </c>
      <c r="B380" s="8" t="s">
        <v>42</v>
      </c>
      <c r="C380" s="8" t="str">
        <f t="shared" si="27"/>
        <v>MARTIN Jack</v>
      </c>
      <c r="D380" s="10" t="s">
        <v>4</v>
      </c>
      <c r="E380" s="8" t="s">
        <v>114</v>
      </c>
      <c r="F380" s="9" t="s">
        <v>103</v>
      </c>
      <c r="G380" s="20">
        <v>42414</v>
      </c>
      <c r="H380" s="5">
        <v>108</v>
      </c>
      <c r="I380" s="8" t="s">
        <v>114</v>
      </c>
      <c r="J380" s="45">
        <f t="shared" si="24"/>
        <v>108</v>
      </c>
      <c r="K380" s="45">
        <f t="shared" si="25"/>
        <v>3.7241379310344827</v>
      </c>
      <c r="L380" s="45">
        <f>COUNTIFS($C$6:$C380,C380,$I$6:$I380,I380)</f>
        <v>1</v>
      </c>
      <c r="M380" s="45" t="s">
        <v>387</v>
      </c>
    </row>
    <row r="381" spans="1:13" x14ac:dyDescent="0.2">
      <c r="A381" s="8" t="s">
        <v>131</v>
      </c>
      <c r="B381" s="8" t="s">
        <v>116</v>
      </c>
      <c r="C381" s="8" t="str">
        <f t="shared" si="27"/>
        <v>MATTSON Geneo</v>
      </c>
      <c r="D381" s="8" t="s">
        <v>1</v>
      </c>
      <c r="E381" s="8" t="s">
        <v>0</v>
      </c>
      <c r="F381" s="9" t="s">
        <v>103</v>
      </c>
      <c r="G381" s="20">
        <v>42407</v>
      </c>
      <c r="H381" s="5">
        <v>98</v>
      </c>
      <c r="I381" s="8" t="s">
        <v>197</v>
      </c>
      <c r="J381" s="45">
        <f t="shared" si="24"/>
        <v>98</v>
      </c>
      <c r="K381" s="45">
        <f t="shared" si="25"/>
        <v>3.3793103448275863</v>
      </c>
      <c r="L381" s="45">
        <f>COUNTIFS($C$6:$C381,C381,$I$6:$I381,I381)</f>
        <v>1</v>
      </c>
      <c r="M381" s="45" t="s">
        <v>386</v>
      </c>
    </row>
    <row r="382" spans="1:13" x14ac:dyDescent="0.2">
      <c r="A382" s="8" t="s">
        <v>131</v>
      </c>
      <c r="B382" s="8" t="s">
        <v>116</v>
      </c>
      <c r="C382" s="8" t="str">
        <f t="shared" si="27"/>
        <v>MATTSON Geneo</v>
      </c>
      <c r="D382" s="8" t="s">
        <v>1</v>
      </c>
      <c r="E382" s="8" t="s">
        <v>0</v>
      </c>
      <c r="F382" s="9" t="s">
        <v>103</v>
      </c>
      <c r="G382" s="20">
        <v>42589</v>
      </c>
      <c r="H382" s="5">
        <v>130</v>
      </c>
      <c r="I382" s="8" t="s">
        <v>0</v>
      </c>
      <c r="J382" s="45">
        <f t="shared" si="24"/>
        <v>1074</v>
      </c>
      <c r="K382" s="45">
        <f t="shared" si="25"/>
        <v>37.03448275862069</v>
      </c>
      <c r="L382" s="45">
        <f>COUNTIFS($C$6:$C382,C382,$I$6:$I382,I382)</f>
        <v>1</v>
      </c>
      <c r="M382" s="45" t="s">
        <v>386</v>
      </c>
    </row>
    <row r="383" spans="1:13" x14ac:dyDescent="0.2">
      <c r="A383" s="8" t="s">
        <v>131</v>
      </c>
      <c r="B383" s="8" t="s">
        <v>116</v>
      </c>
      <c r="C383" s="8" t="str">
        <f t="shared" si="27"/>
        <v>MATTSON Geneo</v>
      </c>
      <c r="D383" s="8" t="s">
        <v>1</v>
      </c>
      <c r="E383" s="8" t="s">
        <v>0</v>
      </c>
      <c r="F383" s="9" t="s">
        <v>103</v>
      </c>
      <c r="G383" s="20">
        <v>42421</v>
      </c>
      <c r="H383" s="5">
        <v>120</v>
      </c>
      <c r="I383" s="8" t="s">
        <v>0</v>
      </c>
      <c r="J383" s="45">
        <f t="shared" si="24"/>
        <v>1074</v>
      </c>
      <c r="K383" s="45">
        <f t="shared" si="25"/>
        <v>37.03448275862069</v>
      </c>
      <c r="L383" s="45">
        <f>COUNTIFS($C$6:$C383,C383,$I$6:$I383,I383)</f>
        <v>2</v>
      </c>
      <c r="M383" s="45" t="s">
        <v>386</v>
      </c>
    </row>
    <row r="384" spans="1:13" x14ac:dyDescent="0.2">
      <c r="A384" s="8" t="s">
        <v>131</v>
      </c>
      <c r="B384" s="8" t="s">
        <v>116</v>
      </c>
      <c r="C384" s="8" t="s">
        <v>265</v>
      </c>
      <c r="D384" s="8" t="s">
        <v>1</v>
      </c>
      <c r="E384" s="8" t="s">
        <v>0</v>
      </c>
      <c r="F384" s="9" t="s">
        <v>103</v>
      </c>
      <c r="G384" s="61">
        <v>42666</v>
      </c>
      <c r="H384" s="5">
        <v>106</v>
      </c>
      <c r="I384" s="8" t="s">
        <v>0</v>
      </c>
      <c r="J384" s="45">
        <f t="shared" si="24"/>
        <v>1074</v>
      </c>
      <c r="K384" s="45">
        <f t="shared" si="25"/>
        <v>37.03448275862069</v>
      </c>
      <c r="L384" s="45">
        <f>COUNTIFS($C$6:$C384,C384,$I$6:$I384,I384)</f>
        <v>3</v>
      </c>
      <c r="M384" s="45" t="s">
        <v>386</v>
      </c>
    </row>
    <row r="385" spans="1:13" x14ac:dyDescent="0.2">
      <c r="A385" s="8" t="s">
        <v>131</v>
      </c>
      <c r="B385" s="8" t="s">
        <v>116</v>
      </c>
      <c r="C385" s="8" t="s">
        <v>265</v>
      </c>
      <c r="D385" s="8" t="s">
        <v>1</v>
      </c>
      <c r="E385" s="8" t="s">
        <v>0</v>
      </c>
      <c r="F385" s="9" t="s">
        <v>103</v>
      </c>
      <c r="G385" s="61">
        <v>42659</v>
      </c>
      <c r="H385" s="5">
        <v>102</v>
      </c>
      <c r="I385" s="8" t="s">
        <v>0</v>
      </c>
      <c r="J385" s="45">
        <f t="shared" si="24"/>
        <v>1074</v>
      </c>
      <c r="K385" s="45">
        <f t="shared" si="25"/>
        <v>37.03448275862069</v>
      </c>
      <c r="L385" s="45">
        <f>COUNTIFS($C$6:$C385,C385,$I$6:$I385,I385)</f>
        <v>4</v>
      </c>
      <c r="M385" s="45" t="s">
        <v>386</v>
      </c>
    </row>
    <row r="386" spans="1:13" x14ac:dyDescent="0.2">
      <c r="A386" s="8" t="s">
        <v>131</v>
      </c>
      <c r="B386" s="8" t="s">
        <v>116</v>
      </c>
      <c r="C386" s="8" t="str">
        <f>UPPER(A386)&amp;" "&amp;B386</f>
        <v>MATTSON Geneo</v>
      </c>
      <c r="D386" s="8" t="s">
        <v>1</v>
      </c>
      <c r="E386" s="8" t="s">
        <v>0</v>
      </c>
      <c r="F386" s="9" t="s">
        <v>103</v>
      </c>
      <c r="G386" s="20">
        <v>42519</v>
      </c>
      <c r="H386" s="5">
        <v>98</v>
      </c>
      <c r="I386" s="8" t="s">
        <v>0</v>
      </c>
      <c r="J386" s="45">
        <f t="shared" si="24"/>
        <v>1074</v>
      </c>
      <c r="K386" s="45">
        <f t="shared" si="25"/>
        <v>37.03448275862069</v>
      </c>
      <c r="L386" s="45">
        <f>COUNTIFS($C$6:$C386,C386,$I$6:$I386,I386)</f>
        <v>5</v>
      </c>
      <c r="M386" s="45" t="s">
        <v>386</v>
      </c>
    </row>
    <row r="387" spans="1:13" x14ac:dyDescent="0.2">
      <c r="A387" s="8" t="s">
        <v>131</v>
      </c>
      <c r="B387" s="8" t="s">
        <v>116</v>
      </c>
      <c r="C387" s="8" t="str">
        <f>UPPER(A387)&amp;" "&amp;B387</f>
        <v>MATTSON Geneo</v>
      </c>
      <c r="D387" s="8" t="s">
        <v>1</v>
      </c>
      <c r="E387" s="8" t="s">
        <v>0</v>
      </c>
      <c r="F387" s="9" t="s">
        <v>103</v>
      </c>
      <c r="G387" s="20">
        <v>42449</v>
      </c>
      <c r="H387" s="5">
        <v>95</v>
      </c>
      <c r="I387" s="8" t="s">
        <v>0</v>
      </c>
      <c r="J387" s="45">
        <f t="shared" si="24"/>
        <v>1074</v>
      </c>
      <c r="K387" s="45">
        <f t="shared" si="25"/>
        <v>37.03448275862069</v>
      </c>
      <c r="L387" s="45">
        <f>COUNTIFS($C$6:$C387,C387,$I$6:$I387,I387)</f>
        <v>6</v>
      </c>
      <c r="M387" s="45" t="s">
        <v>386</v>
      </c>
    </row>
    <row r="388" spans="1:13" x14ac:dyDescent="0.2">
      <c r="A388" s="8" t="s">
        <v>131</v>
      </c>
      <c r="B388" s="8" t="s">
        <v>116</v>
      </c>
      <c r="C388" s="8" t="str">
        <f>UPPER(A388)&amp;" "&amp;B388</f>
        <v>MATTSON Geneo</v>
      </c>
      <c r="D388" s="8" t="s">
        <v>1</v>
      </c>
      <c r="E388" s="8" t="s">
        <v>0</v>
      </c>
      <c r="F388" s="9" t="s">
        <v>103</v>
      </c>
      <c r="G388" s="20">
        <v>42554</v>
      </c>
      <c r="H388" s="5">
        <v>95</v>
      </c>
      <c r="I388" s="8" t="s">
        <v>0</v>
      </c>
      <c r="J388" s="45">
        <f t="shared" si="24"/>
        <v>1074</v>
      </c>
      <c r="K388" s="45">
        <f t="shared" si="25"/>
        <v>37.03448275862069</v>
      </c>
      <c r="L388" s="45">
        <f>COUNTIFS($C$6:$C388,C388,$I$6:$I388,I388)</f>
        <v>7</v>
      </c>
      <c r="M388" s="45" t="s">
        <v>386</v>
      </c>
    </row>
    <row r="389" spans="1:13" x14ac:dyDescent="0.2">
      <c r="A389" s="8" t="s">
        <v>131</v>
      </c>
      <c r="B389" s="8" t="s">
        <v>116</v>
      </c>
      <c r="C389" s="8" t="s">
        <v>265</v>
      </c>
      <c r="D389" s="8" t="s">
        <v>1</v>
      </c>
      <c r="E389" s="8" t="s">
        <v>0</v>
      </c>
      <c r="F389" s="9" t="s">
        <v>103</v>
      </c>
      <c r="G389" s="61">
        <v>42624</v>
      </c>
      <c r="H389" s="5">
        <v>86</v>
      </c>
      <c r="I389" s="8" t="s">
        <v>0</v>
      </c>
      <c r="J389" s="45">
        <f t="shared" si="24"/>
        <v>1074</v>
      </c>
      <c r="K389" s="45">
        <f t="shared" si="25"/>
        <v>37.03448275862069</v>
      </c>
      <c r="L389" s="45">
        <f>COUNTIFS($C$6:$C389,C389,$I$6:$I389,I389)</f>
        <v>8</v>
      </c>
      <c r="M389" s="45" t="s">
        <v>386</v>
      </c>
    </row>
    <row r="390" spans="1:13" x14ac:dyDescent="0.2">
      <c r="A390" s="8" t="s">
        <v>131</v>
      </c>
      <c r="B390" s="8" t="s">
        <v>116</v>
      </c>
      <c r="C390" s="8" t="str">
        <f>UPPER(A390)&amp;" "&amp;B390</f>
        <v>MATTSON Geneo</v>
      </c>
      <c r="D390" s="8" t="s">
        <v>1</v>
      </c>
      <c r="E390" s="8" t="s">
        <v>0</v>
      </c>
      <c r="F390" s="9" t="s">
        <v>103</v>
      </c>
      <c r="G390" s="20">
        <v>42386</v>
      </c>
      <c r="H390" s="3">
        <v>85</v>
      </c>
      <c r="I390" s="8" t="s">
        <v>0</v>
      </c>
      <c r="J390" s="45">
        <f t="shared" si="24"/>
        <v>1074</v>
      </c>
      <c r="K390" s="45">
        <f t="shared" si="25"/>
        <v>37.03448275862069</v>
      </c>
      <c r="L390" s="45">
        <f>COUNTIFS($C$6:$C390,C390,$I$6:$I390,I390)</f>
        <v>9</v>
      </c>
      <c r="M390" s="45" t="s">
        <v>386</v>
      </c>
    </row>
    <row r="391" spans="1:13" x14ac:dyDescent="0.2">
      <c r="A391" s="8" t="s">
        <v>131</v>
      </c>
      <c r="B391" s="8" t="s">
        <v>116</v>
      </c>
      <c r="C391" s="8" t="s">
        <v>265</v>
      </c>
      <c r="D391" s="8" t="s">
        <v>1</v>
      </c>
      <c r="E391" s="8" t="s">
        <v>0</v>
      </c>
      <c r="F391" s="9" t="s">
        <v>103</v>
      </c>
      <c r="G391" s="61">
        <v>42652</v>
      </c>
      <c r="H391" s="5">
        <v>79</v>
      </c>
      <c r="I391" s="8" t="s">
        <v>0</v>
      </c>
      <c r="J391" s="45">
        <f t="shared" ref="J391:J454" si="28">SUMIFS($H$6:$H$3208,$C$6:$C$3208,$C391,$I$6:$I$3208,$I391)</f>
        <v>1074</v>
      </c>
      <c r="K391" s="45">
        <f t="shared" ref="K391:K454" si="29">IFERROR(J391/$G$5,0)</f>
        <v>37.03448275862069</v>
      </c>
      <c r="L391" s="45">
        <f>COUNTIFS($C$6:$C391,C391,$I$6:$I391,I391)</f>
        <v>10</v>
      </c>
      <c r="M391" s="45" t="s">
        <v>386</v>
      </c>
    </row>
    <row r="392" spans="1:13" x14ac:dyDescent="0.2">
      <c r="A392" s="8" t="s">
        <v>131</v>
      </c>
      <c r="B392" s="8" t="s">
        <v>116</v>
      </c>
      <c r="C392" s="8" t="str">
        <f>UPPER(A392)&amp;" "&amp;B392</f>
        <v>MATTSON Geneo</v>
      </c>
      <c r="D392" s="8" t="s">
        <v>1</v>
      </c>
      <c r="E392" s="8" t="s">
        <v>0</v>
      </c>
      <c r="F392" s="9" t="s">
        <v>103</v>
      </c>
      <c r="G392" s="20">
        <v>42477</v>
      </c>
      <c r="H392" s="5">
        <v>78</v>
      </c>
      <c r="I392" s="8" t="s">
        <v>0</v>
      </c>
      <c r="J392" s="45">
        <f t="shared" si="28"/>
        <v>1074</v>
      </c>
      <c r="K392" s="45">
        <f t="shared" si="29"/>
        <v>37.03448275862069</v>
      </c>
      <c r="L392" s="45">
        <f>COUNTIFS($C$6:$C392,C392,$I$6:$I392,I392)</f>
        <v>11</v>
      </c>
      <c r="M392" s="45" t="s">
        <v>386</v>
      </c>
    </row>
    <row r="393" spans="1:13" x14ac:dyDescent="0.2">
      <c r="A393" s="8" t="s">
        <v>136</v>
      </c>
      <c r="B393" s="8" t="s">
        <v>43</v>
      </c>
      <c r="C393" s="8" t="str">
        <f>UPPER(A393)&amp;" "&amp;B393</f>
        <v>MCCALLUM Chris</v>
      </c>
      <c r="D393" s="8" t="s">
        <v>1</v>
      </c>
      <c r="E393" s="8" t="s">
        <v>114</v>
      </c>
      <c r="F393" s="9" t="s">
        <v>103</v>
      </c>
      <c r="G393" s="20">
        <v>42561</v>
      </c>
      <c r="H393" s="5">
        <v>113</v>
      </c>
      <c r="I393" s="8" t="s">
        <v>114</v>
      </c>
      <c r="J393" s="45">
        <f t="shared" si="28"/>
        <v>223</v>
      </c>
      <c r="K393" s="45">
        <f t="shared" si="29"/>
        <v>7.6896551724137927</v>
      </c>
      <c r="L393" s="45">
        <f>COUNTIFS($C$6:$C393,C393,$I$6:$I393,I393)</f>
        <v>1</v>
      </c>
      <c r="M393" s="45" t="s">
        <v>387</v>
      </c>
    </row>
    <row r="394" spans="1:13" x14ac:dyDescent="0.2">
      <c r="A394" s="8" t="s">
        <v>136</v>
      </c>
      <c r="B394" s="8" t="s">
        <v>43</v>
      </c>
      <c r="C394" s="8" t="str">
        <f>UPPER(A394)&amp;" "&amp;B394</f>
        <v>MCCALLUM Chris</v>
      </c>
      <c r="D394" s="8" t="s">
        <v>1</v>
      </c>
      <c r="E394" s="8" t="s">
        <v>114</v>
      </c>
      <c r="F394" s="9" t="s">
        <v>103</v>
      </c>
      <c r="G394" s="20">
        <v>42589</v>
      </c>
      <c r="H394" s="5">
        <v>110</v>
      </c>
      <c r="I394" s="8" t="s">
        <v>114</v>
      </c>
      <c r="J394" s="45">
        <f t="shared" si="28"/>
        <v>223</v>
      </c>
      <c r="K394" s="45">
        <f t="shared" si="29"/>
        <v>7.6896551724137927</v>
      </c>
      <c r="L394" s="45">
        <f>COUNTIFS($C$6:$C394,C394,$I$6:$I394,I394)</f>
        <v>2</v>
      </c>
      <c r="M394" s="45" t="s">
        <v>387</v>
      </c>
    </row>
    <row r="395" spans="1:13" x14ac:dyDescent="0.2">
      <c r="A395" s="8" t="s">
        <v>136</v>
      </c>
      <c r="B395" s="8" t="s">
        <v>40</v>
      </c>
      <c r="C395" s="8" t="s">
        <v>266</v>
      </c>
      <c r="D395" s="8" t="s">
        <v>1</v>
      </c>
      <c r="E395" s="8" t="s">
        <v>114</v>
      </c>
      <c r="F395" s="9" t="s">
        <v>103</v>
      </c>
      <c r="G395" s="61">
        <v>42659</v>
      </c>
      <c r="H395" s="5">
        <v>185</v>
      </c>
      <c r="I395" s="8" t="s">
        <v>114</v>
      </c>
      <c r="J395" s="45">
        <f t="shared" si="28"/>
        <v>3169</v>
      </c>
      <c r="K395" s="45">
        <f t="shared" si="29"/>
        <v>109.27586206896552</v>
      </c>
      <c r="L395" s="45">
        <f>COUNTIFS($C$6:$C395,C395,$I$6:$I395,I395)</f>
        <v>1</v>
      </c>
      <c r="M395" s="45" t="s">
        <v>386</v>
      </c>
    </row>
    <row r="396" spans="1:13" x14ac:dyDescent="0.2">
      <c r="A396" s="8" t="s">
        <v>136</v>
      </c>
      <c r="B396" s="8" t="s">
        <v>40</v>
      </c>
      <c r="C396" s="8" t="str">
        <f>UPPER(A396)&amp;" "&amp;B396</f>
        <v>MCCALLUM Greg</v>
      </c>
      <c r="D396" s="8" t="s">
        <v>1</v>
      </c>
      <c r="E396" s="8" t="s">
        <v>114</v>
      </c>
      <c r="F396" s="9" t="s">
        <v>103</v>
      </c>
      <c r="G396" s="20">
        <v>42421</v>
      </c>
      <c r="H396" s="5">
        <v>179</v>
      </c>
      <c r="I396" s="8" t="s">
        <v>114</v>
      </c>
      <c r="J396" s="45">
        <f t="shared" si="28"/>
        <v>3169</v>
      </c>
      <c r="K396" s="45">
        <f t="shared" si="29"/>
        <v>109.27586206896552</v>
      </c>
      <c r="L396" s="45">
        <f>COUNTIFS($C$6:$C396,C396,$I$6:$I396,I396)</f>
        <v>2</v>
      </c>
      <c r="M396" s="45" t="s">
        <v>386</v>
      </c>
    </row>
    <row r="397" spans="1:13" x14ac:dyDescent="0.2">
      <c r="A397" s="8" t="s">
        <v>136</v>
      </c>
      <c r="B397" s="8" t="s">
        <v>40</v>
      </c>
      <c r="C397" s="8" t="s">
        <v>266</v>
      </c>
      <c r="D397" s="8" t="s">
        <v>1</v>
      </c>
      <c r="E397" s="8" t="s">
        <v>114</v>
      </c>
      <c r="F397" s="9" t="s">
        <v>103</v>
      </c>
      <c r="G397" s="61">
        <v>42652</v>
      </c>
      <c r="H397" s="5">
        <v>177</v>
      </c>
      <c r="I397" s="8" t="s">
        <v>114</v>
      </c>
      <c r="J397" s="45">
        <f t="shared" si="28"/>
        <v>3169</v>
      </c>
      <c r="K397" s="45">
        <f t="shared" si="29"/>
        <v>109.27586206896552</v>
      </c>
      <c r="L397" s="45">
        <f>COUNTIFS($C$6:$C397,C397,$I$6:$I397,I397)</f>
        <v>3</v>
      </c>
      <c r="M397" s="45" t="s">
        <v>386</v>
      </c>
    </row>
    <row r="398" spans="1:13" x14ac:dyDescent="0.2">
      <c r="A398" s="8" t="s">
        <v>136</v>
      </c>
      <c r="B398" s="8" t="s">
        <v>40</v>
      </c>
      <c r="C398" s="8" t="str">
        <f>UPPER(A398)&amp;" "&amp;B398</f>
        <v>MCCALLUM Greg</v>
      </c>
      <c r="D398" s="8" t="s">
        <v>1</v>
      </c>
      <c r="E398" s="8" t="s">
        <v>114</v>
      </c>
      <c r="F398" s="9" t="s">
        <v>103</v>
      </c>
      <c r="G398" s="20">
        <v>42386</v>
      </c>
      <c r="H398" s="3">
        <v>169</v>
      </c>
      <c r="I398" s="8" t="s">
        <v>114</v>
      </c>
      <c r="J398" s="45">
        <f t="shared" si="28"/>
        <v>3169</v>
      </c>
      <c r="K398" s="45">
        <f t="shared" si="29"/>
        <v>109.27586206896552</v>
      </c>
      <c r="L398" s="45">
        <f>COUNTIFS($C$6:$C398,C398,$I$6:$I398,I398)</f>
        <v>4</v>
      </c>
      <c r="M398" s="45" t="s">
        <v>386</v>
      </c>
    </row>
    <row r="399" spans="1:13" x14ac:dyDescent="0.2">
      <c r="A399" s="8" t="s">
        <v>136</v>
      </c>
      <c r="B399" s="8" t="s">
        <v>40</v>
      </c>
      <c r="C399" s="8" t="s">
        <v>266</v>
      </c>
      <c r="D399" s="8" t="s">
        <v>1</v>
      </c>
      <c r="E399" s="8" t="s">
        <v>114</v>
      </c>
      <c r="F399" s="9" t="s">
        <v>103</v>
      </c>
      <c r="G399" s="61">
        <v>42624</v>
      </c>
      <c r="H399" s="5">
        <v>168</v>
      </c>
      <c r="I399" s="8" t="s">
        <v>114</v>
      </c>
      <c r="J399" s="45">
        <f t="shared" si="28"/>
        <v>3169</v>
      </c>
      <c r="K399" s="45">
        <f t="shared" si="29"/>
        <v>109.27586206896552</v>
      </c>
      <c r="L399" s="45">
        <f>COUNTIFS($C$6:$C399,C399,$I$6:$I399,I399)</f>
        <v>5</v>
      </c>
      <c r="M399" s="45" t="s">
        <v>386</v>
      </c>
    </row>
    <row r="400" spans="1:13" x14ac:dyDescent="0.2">
      <c r="A400" s="8" t="s">
        <v>136</v>
      </c>
      <c r="B400" s="8" t="s">
        <v>40</v>
      </c>
      <c r="C400" s="8" t="s">
        <v>266</v>
      </c>
      <c r="D400" s="8" t="s">
        <v>1</v>
      </c>
      <c r="E400" s="8" t="s">
        <v>114</v>
      </c>
      <c r="F400" s="9" t="s">
        <v>103</v>
      </c>
      <c r="G400" s="61">
        <v>42631</v>
      </c>
      <c r="H400" s="5">
        <v>166</v>
      </c>
      <c r="I400" s="8" t="s">
        <v>114</v>
      </c>
      <c r="J400" s="45">
        <f t="shared" si="28"/>
        <v>3169</v>
      </c>
      <c r="K400" s="45">
        <f t="shared" si="29"/>
        <v>109.27586206896552</v>
      </c>
      <c r="L400" s="45">
        <f>COUNTIFS($C$6:$C400,C400,$I$6:$I400,I400)</f>
        <v>6</v>
      </c>
      <c r="M400" s="45" t="s">
        <v>386</v>
      </c>
    </row>
    <row r="401" spans="1:13" x14ac:dyDescent="0.2">
      <c r="A401" s="8" t="s">
        <v>136</v>
      </c>
      <c r="B401" s="8" t="s">
        <v>40</v>
      </c>
      <c r="C401" s="8" t="str">
        <f>UPPER(A401)&amp;" "&amp;B401</f>
        <v>MCCALLUM Greg</v>
      </c>
      <c r="D401" s="8" t="s">
        <v>1</v>
      </c>
      <c r="E401" s="8" t="s">
        <v>114</v>
      </c>
      <c r="F401" s="9" t="s">
        <v>103</v>
      </c>
      <c r="G401" s="20">
        <v>42407</v>
      </c>
      <c r="H401" s="5">
        <v>164</v>
      </c>
      <c r="I401" s="8" t="s">
        <v>114</v>
      </c>
      <c r="J401" s="45">
        <f t="shared" si="28"/>
        <v>3169</v>
      </c>
      <c r="K401" s="45">
        <f t="shared" si="29"/>
        <v>109.27586206896552</v>
      </c>
      <c r="L401" s="45">
        <f>COUNTIFS($C$6:$C401,C401,$I$6:$I401,I401)</f>
        <v>7</v>
      </c>
      <c r="M401" s="45" t="s">
        <v>386</v>
      </c>
    </row>
    <row r="402" spans="1:13" x14ac:dyDescent="0.2">
      <c r="A402" s="8" t="s">
        <v>136</v>
      </c>
      <c r="B402" s="8" t="s">
        <v>40</v>
      </c>
      <c r="C402" s="8" t="str">
        <f>UPPER(A402)&amp;" "&amp;B402</f>
        <v>MCCALLUM Greg</v>
      </c>
      <c r="D402" s="8" t="s">
        <v>1</v>
      </c>
      <c r="E402" s="8" t="s">
        <v>114</v>
      </c>
      <c r="F402" s="9" t="s">
        <v>103</v>
      </c>
      <c r="G402" s="20">
        <v>42428</v>
      </c>
      <c r="H402" s="5">
        <v>164</v>
      </c>
      <c r="I402" s="8" t="s">
        <v>114</v>
      </c>
      <c r="J402" s="45">
        <f t="shared" si="28"/>
        <v>3169</v>
      </c>
      <c r="K402" s="45">
        <f t="shared" si="29"/>
        <v>109.27586206896552</v>
      </c>
      <c r="L402" s="45">
        <f>COUNTIFS($C$6:$C402,C402,$I$6:$I402,I402)</f>
        <v>8</v>
      </c>
      <c r="M402" s="45" t="s">
        <v>386</v>
      </c>
    </row>
    <row r="403" spans="1:13" x14ac:dyDescent="0.2">
      <c r="A403" s="8" t="s">
        <v>136</v>
      </c>
      <c r="B403" s="8" t="s">
        <v>40</v>
      </c>
      <c r="C403" s="8" t="str">
        <f>UPPER(A403)&amp;" "&amp;B403</f>
        <v>MCCALLUM Greg</v>
      </c>
      <c r="D403" s="8" t="s">
        <v>1</v>
      </c>
      <c r="E403" s="8" t="s">
        <v>114</v>
      </c>
      <c r="F403" s="9" t="s">
        <v>103</v>
      </c>
      <c r="G403" s="20">
        <v>42442</v>
      </c>
      <c r="H403" s="5">
        <v>164</v>
      </c>
      <c r="I403" s="8" t="s">
        <v>114</v>
      </c>
      <c r="J403" s="45">
        <f t="shared" si="28"/>
        <v>3169</v>
      </c>
      <c r="K403" s="45">
        <f t="shared" si="29"/>
        <v>109.27586206896552</v>
      </c>
      <c r="L403" s="45">
        <f>COUNTIFS($C$6:$C403,C403,$I$6:$I403,I403)</f>
        <v>9</v>
      </c>
      <c r="M403" s="45" t="s">
        <v>386</v>
      </c>
    </row>
    <row r="404" spans="1:13" x14ac:dyDescent="0.2">
      <c r="A404" s="8" t="s">
        <v>136</v>
      </c>
      <c r="B404" s="8" t="s">
        <v>40</v>
      </c>
      <c r="C404" s="8" t="s">
        <v>266</v>
      </c>
      <c r="D404" s="8" t="s">
        <v>1</v>
      </c>
      <c r="E404" s="8" t="s">
        <v>114</v>
      </c>
      <c r="F404" s="9" t="s">
        <v>103</v>
      </c>
      <c r="G404" s="61">
        <v>42645</v>
      </c>
      <c r="H404" s="5">
        <v>164</v>
      </c>
      <c r="I404" s="8" t="s">
        <v>114</v>
      </c>
      <c r="J404" s="45">
        <f t="shared" si="28"/>
        <v>3169</v>
      </c>
      <c r="K404" s="45">
        <f t="shared" si="29"/>
        <v>109.27586206896552</v>
      </c>
      <c r="L404" s="45">
        <f>COUNTIFS($C$6:$C404,C404,$I$6:$I404,I404)</f>
        <v>10</v>
      </c>
      <c r="M404" s="45" t="s">
        <v>386</v>
      </c>
    </row>
    <row r="405" spans="1:13" x14ac:dyDescent="0.2">
      <c r="A405" s="8" t="s">
        <v>136</v>
      </c>
      <c r="B405" s="8" t="s">
        <v>40</v>
      </c>
      <c r="C405" s="8" t="s">
        <v>266</v>
      </c>
      <c r="D405" s="8" t="s">
        <v>1</v>
      </c>
      <c r="E405" s="8" t="s">
        <v>114</v>
      </c>
      <c r="F405" s="9" t="s">
        <v>103</v>
      </c>
      <c r="G405" s="61">
        <v>42617</v>
      </c>
      <c r="H405" s="5">
        <v>162</v>
      </c>
      <c r="I405" s="8" t="s">
        <v>114</v>
      </c>
      <c r="J405" s="45">
        <f t="shared" si="28"/>
        <v>3169</v>
      </c>
      <c r="K405" s="45">
        <f t="shared" si="29"/>
        <v>109.27586206896552</v>
      </c>
      <c r="L405" s="45">
        <f>COUNTIFS($C$6:$C405,C405,$I$6:$I405,I405)</f>
        <v>11</v>
      </c>
      <c r="M405" s="45" t="s">
        <v>386</v>
      </c>
    </row>
    <row r="406" spans="1:13" x14ac:dyDescent="0.2">
      <c r="A406" s="8" t="s">
        <v>136</v>
      </c>
      <c r="B406" s="8" t="s">
        <v>40</v>
      </c>
      <c r="C406" s="8" t="str">
        <f>UPPER(A406)&amp;" "&amp;B406</f>
        <v>MCCALLUM Greg</v>
      </c>
      <c r="D406" s="8" t="s">
        <v>1</v>
      </c>
      <c r="E406" s="8" t="s">
        <v>114</v>
      </c>
      <c r="F406" s="9" t="s">
        <v>103</v>
      </c>
      <c r="G406" s="20">
        <v>42505</v>
      </c>
      <c r="H406" s="5">
        <v>158</v>
      </c>
      <c r="I406" s="8" t="s">
        <v>114</v>
      </c>
      <c r="J406" s="45">
        <f t="shared" si="28"/>
        <v>3169</v>
      </c>
      <c r="K406" s="45">
        <f t="shared" si="29"/>
        <v>109.27586206896552</v>
      </c>
      <c r="L406" s="45">
        <f>COUNTIFS($C$6:$C406,C406,$I$6:$I406,I406)</f>
        <v>12</v>
      </c>
      <c r="M406" s="45" t="s">
        <v>386</v>
      </c>
    </row>
    <row r="407" spans="1:13" x14ac:dyDescent="0.2">
      <c r="A407" s="8" t="s">
        <v>136</v>
      </c>
      <c r="B407" s="8" t="s">
        <v>40</v>
      </c>
      <c r="C407" s="8" t="str">
        <f>UPPER(A407)&amp;" "&amp;B407</f>
        <v>MCCALLUM Greg</v>
      </c>
      <c r="D407" s="8" t="s">
        <v>1</v>
      </c>
      <c r="E407" s="8" t="s">
        <v>114</v>
      </c>
      <c r="F407" s="9" t="s">
        <v>103</v>
      </c>
      <c r="G407" s="20">
        <v>42414</v>
      </c>
      <c r="H407" s="5">
        <v>157</v>
      </c>
      <c r="I407" s="8" t="s">
        <v>114</v>
      </c>
      <c r="J407" s="45">
        <f t="shared" si="28"/>
        <v>3169</v>
      </c>
      <c r="K407" s="45">
        <f t="shared" si="29"/>
        <v>109.27586206896552</v>
      </c>
      <c r="L407" s="45">
        <f>COUNTIFS($C$6:$C407,C407,$I$6:$I407,I407)</f>
        <v>13</v>
      </c>
      <c r="M407" s="45" t="s">
        <v>386</v>
      </c>
    </row>
    <row r="408" spans="1:13" x14ac:dyDescent="0.2">
      <c r="A408" s="8" t="s">
        <v>136</v>
      </c>
      <c r="B408" s="8" t="s">
        <v>40</v>
      </c>
      <c r="C408" s="8" t="str">
        <f>UPPER(A408)&amp;" "&amp;B408</f>
        <v>MCCALLUM Greg</v>
      </c>
      <c r="D408" s="8" t="s">
        <v>1</v>
      </c>
      <c r="E408" s="8" t="s">
        <v>114</v>
      </c>
      <c r="F408" s="9" t="s">
        <v>103</v>
      </c>
      <c r="G408" s="20">
        <v>42589</v>
      </c>
      <c r="H408" s="5">
        <v>156</v>
      </c>
      <c r="I408" s="8" t="s">
        <v>114</v>
      </c>
      <c r="J408" s="45">
        <f t="shared" si="28"/>
        <v>3169</v>
      </c>
      <c r="K408" s="45">
        <f t="shared" si="29"/>
        <v>109.27586206896552</v>
      </c>
      <c r="L408" s="45">
        <f>COUNTIFS($C$6:$C408,C408,$I$6:$I408,I408)</f>
        <v>14</v>
      </c>
      <c r="M408" s="45" t="s">
        <v>386</v>
      </c>
    </row>
    <row r="409" spans="1:13" x14ac:dyDescent="0.2">
      <c r="A409" s="8" t="s">
        <v>136</v>
      </c>
      <c r="B409" s="8" t="s">
        <v>40</v>
      </c>
      <c r="C409" s="8" t="str">
        <f>UPPER(A409)&amp;" "&amp;B409</f>
        <v>MCCALLUM Greg</v>
      </c>
      <c r="D409" s="8" t="s">
        <v>1</v>
      </c>
      <c r="E409" s="8" t="s">
        <v>114</v>
      </c>
      <c r="F409" s="9" t="s">
        <v>103</v>
      </c>
      <c r="G409" s="20">
        <v>42435</v>
      </c>
      <c r="H409" s="5">
        <v>155</v>
      </c>
      <c r="I409" s="8" t="s">
        <v>114</v>
      </c>
      <c r="J409" s="45">
        <f t="shared" si="28"/>
        <v>3169</v>
      </c>
      <c r="K409" s="45">
        <f t="shared" si="29"/>
        <v>109.27586206896552</v>
      </c>
      <c r="L409" s="45">
        <f>COUNTIFS($C$6:$C409,C409,$I$6:$I409,I409)</f>
        <v>15</v>
      </c>
      <c r="M409" s="45" t="s">
        <v>386</v>
      </c>
    </row>
    <row r="410" spans="1:13" x14ac:dyDescent="0.2">
      <c r="A410" s="8" t="s">
        <v>136</v>
      </c>
      <c r="B410" s="8" t="s">
        <v>40</v>
      </c>
      <c r="C410" s="8" t="s">
        <v>266</v>
      </c>
      <c r="D410" s="8" t="s">
        <v>1</v>
      </c>
      <c r="E410" s="8" t="s">
        <v>114</v>
      </c>
      <c r="F410" s="9" t="s">
        <v>103</v>
      </c>
      <c r="G410" s="61">
        <v>42666</v>
      </c>
      <c r="H410" s="5">
        <v>150</v>
      </c>
      <c r="I410" s="8" t="s">
        <v>114</v>
      </c>
      <c r="J410" s="45">
        <f t="shared" si="28"/>
        <v>3169</v>
      </c>
      <c r="K410" s="45">
        <f t="shared" si="29"/>
        <v>109.27586206896552</v>
      </c>
      <c r="L410" s="45">
        <f>COUNTIFS($C$6:$C410,C410,$I$6:$I410,I410)</f>
        <v>16</v>
      </c>
      <c r="M410" s="45" t="s">
        <v>386</v>
      </c>
    </row>
    <row r="411" spans="1:13" x14ac:dyDescent="0.2">
      <c r="A411" s="8" t="s">
        <v>136</v>
      </c>
      <c r="B411" s="8" t="s">
        <v>40</v>
      </c>
      <c r="C411" s="8" t="str">
        <f>UPPER(A411)&amp;" "&amp;B411</f>
        <v>MCCALLUM Greg</v>
      </c>
      <c r="D411" s="8" t="s">
        <v>1</v>
      </c>
      <c r="E411" s="8" t="s">
        <v>114</v>
      </c>
      <c r="F411" s="9" t="s">
        <v>103</v>
      </c>
      <c r="G411" s="20">
        <v>42596</v>
      </c>
      <c r="H411" s="5">
        <v>148</v>
      </c>
      <c r="I411" s="8" t="s">
        <v>114</v>
      </c>
      <c r="J411" s="45">
        <f t="shared" si="28"/>
        <v>3169</v>
      </c>
      <c r="K411" s="45">
        <f t="shared" si="29"/>
        <v>109.27586206896552</v>
      </c>
      <c r="L411" s="45">
        <f>COUNTIFS($C$6:$C411,C411,$I$6:$I411,I411)</f>
        <v>17</v>
      </c>
      <c r="M411" s="45" t="s">
        <v>386</v>
      </c>
    </row>
    <row r="412" spans="1:13" x14ac:dyDescent="0.2">
      <c r="A412" s="8" t="s">
        <v>136</v>
      </c>
      <c r="B412" s="8" t="s">
        <v>40</v>
      </c>
      <c r="C412" s="8" t="str">
        <f>UPPER(A412)&amp;" "&amp;B412</f>
        <v>MCCALLUM Greg</v>
      </c>
      <c r="D412" s="8" t="s">
        <v>1</v>
      </c>
      <c r="E412" s="8" t="s">
        <v>114</v>
      </c>
      <c r="F412" s="9" t="s">
        <v>103</v>
      </c>
      <c r="G412" s="20">
        <v>42449</v>
      </c>
      <c r="H412" s="5">
        <v>140</v>
      </c>
      <c r="I412" s="8" t="s">
        <v>114</v>
      </c>
      <c r="J412" s="45">
        <f t="shared" si="28"/>
        <v>3169</v>
      </c>
      <c r="K412" s="45">
        <f t="shared" si="29"/>
        <v>109.27586206896552</v>
      </c>
      <c r="L412" s="45">
        <f>COUNTIFS($C$6:$C412,C412,$I$6:$I412,I412)</f>
        <v>18</v>
      </c>
      <c r="M412" s="45" t="s">
        <v>386</v>
      </c>
    </row>
    <row r="413" spans="1:13" x14ac:dyDescent="0.2">
      <c r="A413" s="8" t="s">
        <v>136</v>
      </c>
      <c r="B413" s="8" t="s">
        <v>40</v>
      </c>
      <c r="C413" s="8" t="str">
        <f>UPPER(A413)&amp;" "&amp;B413</f>
        <v>MCCALLUM Greg</v>
      </c>
      <c r="D413" s="8" t="s">
        <v>1</v>
      </c>
      <c r="E413" s="8" t="s">
        <v>114</v>
      </c>
      <c r="F413" s="9" t="s">
        <v>103</v>
      </c>
      <c r="G413" s="20">
        <v>42561</v>
      </c>
      <c r="H413" s="5">
        <v>131</v>
      </c>
      <c r="I413" s="8" t="s">
        <v>114</v>
      </c>
      <c r="J413" s="45">
        <f t="shared" si="28"/>
        <v>3169</v>
      </c>
      <c r="K413" s="45">
        <f t="shared" si="29"/>
        <v>109.27586206896552</v>
      </c>
      <c r="L413" s="45">
        <f>COUNTIFS($C$6:$C413,C413,$I$6:$I413,I413)</f>
        <v>19</v>
      </c>
      <c r="M413" s="45" t="s">
        <v>386</v>
      </c>
    </row>
    <row r="414" spans="1:13" x14ac:dyDescent="0.2">
      <c r="A414" s="8" t="s">
        <v>136</v>
      </c>
      <c r="B414" s="8" t="s">
        <v>40</v>
      </c>
      <c r="C414" s="8" t="str">
        <f>UPPER(A414)&amp;" "&amp;B414</f>
        <v>MCCALLUM Greg</v>
      </c>
      <c r="D414" s="8" t="s">
        <v>1</v>
      </c>
      <c r="E414" s="8" t="s">
        <v>114</v>
      </c>
      <c r="F414" s="9" t="s">
        <v>103</v>
      </c>
      <c r="G414" s="20">
        <v>42477</v>
      </c>
      <c r="H414" s="5">
        <v>112</v>
      </c>
      <c r="I414" s="8" t="s">
        <v>114</v>
      </c>
      <c r="J414" s="45">
        <f t="shared" si="28"/>
        <v>3169</v>
      </c>
      <c r="K414" s="45">
        <f t="shared" si="29"/>
        <v>109.27586206896552</v>
      </c>
      <c r="L414" s="45">
        <f>COUNTIFS($C$6:$C414,C414,$I$6:$I414,I414)</f>
        <v>20</v>
      </c>
      <c r="M414" s="45" t="s">
        <v>386</v>
      </c>
    </row>
    <row r="415" spans="1:13" x14ac:dyDescent="0.2">
      <c r="A415" s="8" t="s">
        <v>136</v>
      </c>
      <c r="B415" s="8" t="s">
        <v>42</v>
      </c>
      <c r="C415" s="8" t="str">
        <f>UPPER(A415)&amp;" "&amp;B415</f>
        <v>MCCALLUM Jack</v>
      </c>
      <c r="D415" s="8" t="s">
        <v>187</v>
      </c>
      <c r="E415" s="8" t="s">
        <v>114</v>
      </c>
      <c r="F415" s="9" t="s">
        <v>103</v>
      </c>
      <c r="G415" s="20">
        <v>42421</v>
      </c>
      <c r="H415" s="5">
        <v>183</v>
      </c>
      <c r="I415" s="8" t="s">
        <v>114</v>
      </c>
      <c r="J415" s="45">
        <f t="shared" si="28"/>
        <v>1962</v>
      </c>
      <c r="K415" s="45">
        <f t="shared" si="29"/>
        <v>67.65517241379311</v>
      </c>
      <c r="L415" s="45">
        <f>COUNTIFS($C$6:$C415,C415,$I$6:$I415,I415)</f>
        <v>1</v>
      </c>
      <c r="M415" s="45" t="s">
        <v>386</v>
      </c>
    </row>
    <row r="416" spans="1:13" x14ac:dyDescent="0.2">
      <c r="A416" s="8" t="s">
        <v>136</v>
      </c>
      <c r="B416" s="8" t="s">
        <v>42</v>
      </c>
      <c r="C416" s="8" t="s">
        <v>267</v>
      </c>
      <c r="D416" s="8" t="s">
        <v>187</v>
      </c>
      <c r="E416" s="8" t="s">
        <v>114</v>
      </c>
      <c r="F416" s="9" t="s">
        <v>103</v>
      </c>
      <c r="G416" s="61">
        <v>42631</v>
      </c>
      <c r="H416" s="5">
        <v>173</v>
      </c>
      <c r="I416" s="8" t="s">
        <v>114</v>
      </c>
      <c r="J416" s="45">
        <f t="shared" si="28"/>
        <v>1962</v>
      </c>
      <c r="K416" s="45">
        <f t="shared" si="29"/>
        <v>67.65517241379311</v>
      </c>
      <c r="L416" s="45">
        <f>COUNTIFS($C$6:$C416,C416,$I$6:$I416,I416)</f>
        <v>2</v>
      </c>
      <c r="M416" s="45" t="s">
        <v>386</v>
      </c>
    </row>
    <row r="417" spans="1:13" x14ac:dyDescent="0.2">
      <c r="A417" s="8" t="s">
        <v>136</v>
      </c>
      <c r="B417" s="8" t="s">
        <v>42</v>
      </c>
      <c r="C417" s="8" t="s">
        <v>267</v>
      </c>
      <c r="D417" s="8" t="s">
        <v>187</v>
      </c>
      <c r="E417" s="8" t="s">
        <v>114</v>
      </c>
      <c r="F417" s="9" t="s">
        <v>103</v>
      </c>
      <c r="G417" s="61">
        <v>42659</v>
      </c>
      <c r="H417" s="5">
        <v>172</v>
      </c>
      <c r="I417" s="8" t="s">
        <v>114</v>
      </c>
      <c r="J417" s="45">
        <f t="shared" si="28"/>
        <v>1962</v>
      </c>
      <c r="K417" s="45">
        <f t="shared" si="29"/>
        <v>67.65517241379311</v>
      </c>
      <c r="L417" s="45">
        <f>COUNTIFS($C$6:$C417,C417,$I$6:$I417,I417)</f>
        <v>3</v>
      </c>
      <c r="M417" s="45" t="s">
        <v>386</v>
      </c>
    </row>
    <row r="418" spans="1:13" x14ac:dyDescent="0.2">
      <c r="A418" s="8" t="s">
        <v>136</v>
      </c>
      <c r="B418" s="8" t="s">
        <v>42</v>
      </c>
      <c r="C418" s="8" t="s">
        <v>267</v>
      </c>
      <c r="D418" s="8" t="s">
        <v>187</v>
      </c>
      <c r="E418" s="8" t="s">
        <v>114</v>
      </c>
      <c r="F418" s="9" t="s">
        <v>103</v>
      </c>
      <c r="G418" s="61">
        <v>42645</v>
      </c>
      <c r="H418" s="5">
        <v>169</v>
      </c>
      <c r="I418" s="8" t="s">
        <v>114</v>
      </c>
      <c r="J418" s="45">
        <f t="shared" si="28"/>
        <v>1962</v>
      </c>
      <c r="K418" s="45">
        <f t="shared" si="29"/>
        <v>67.65517241379311</v>
      </c>
      <c r="L418" s="45">
        <f>COUNTIFS($C$6:$C418,C418,$I$6:$I418,I418)</f>
        <v>4</v>
      </c>
      <c r="M418" s="45" t="s">
        <v>386</v>
      </c>
    </row>
    <row r="419" spans="1:13" x14ac:dyDescent="0.2">
      <c r="A419" s="8" t="s">
        <v>136</v>
      </c>
      <c r="B419" s="8" t="s">
        <v>42</v>
      </c>
      <c r="C419" s="8" t="str">
        <f>UPPER(A419)&amp;" "&amp;B419</f>
        <v>MCCALLUM Jack</v>
      </c>
      <c r="D419" s="8" t="s">
        <v>187</v>
      </c>
      <c r="E419" s="8" t="s">
        <v>114</v>
      </c>
      <c r="F419" s="9" t="s">
        <v>103</v>
      </c>
      <c r="G419" s="20">
        <v>42428</v>
      </c>
      <c r="H419" s="5">
        <v>160</v>
      </c>
      <c r="I419" s="8" t="s">
        <v>114</v>
      </c>
      <c r="J419" s="45">
        <f t="shared" si="28"/>
        <v>1962</v>
      </c>
      <c r="K419" s="45">
        <f t="shared" si="29"/>
        <v>67.65517241379311</v>
      </c>
      <c r="L419" s="45">
        <f>COUNTIFS($C$6:$C419,C419,$I$6:$I419,I419)</f>
        <v>5</v>
      </c>
      <c r="M419" s="45" t="s">
        <v>386</v>
      </c>
    </row>
    <row r="420" spans="1:13" x14ac:dyDescent="0.2">
      <c r="A420" s="8" t="s">
        <v>136</v>
      </c>
      <c r="B420" s="8" t="s">
        <v>42</v>
      </c>
      <c r="C420" s="8" t="str">
        <f>UPPER(A420)&amp;" "&amp;B420</f>
        <v>MCCALLUM Jack</v>
      </c>
      <c r="D420" s="8" t="s">
        <v>187</v>
      </c>
      <c r="E420" s="8" t="s">
        <v>114</v>
      </c>
      <c r="F420" s="9" t="s">
        <v>103</v>
      </c>
      <c r="G420" s="20">
        <v>42435</v>
      </c>
      <c r="H420" s="5">
        <v>158</v>
      </c>
      <c r="I420" s="8" t="s">
        <v>114</v>
      </c>
      <c r="J420" s="45">
        <f t="shared" si="28"/>
        <v>1962</v>
      </c>
      <c r="K420" s="45">
        <f t="shared" si="29"/>
        <v>67.65517241379311</v>
      </c>
      <c r="L420" s="45">
        <f>COUNTIFS($C$6:$C420,C420,$I$6:$I420,I420)</f>
        <v>6</v>
      </c>
      <c r="M420" s="45" t="s">
        <v>386</v>
      </c>
    </row>
    <row r="421" spans="1:13" x14ac:dyDescent="0.2">
      <c r="A421" s="8" t="s">
        <v>136</v>
      </c>
      <c r="B421" s="8" t="s">
        <v>42</v>
      </c>
      <c r="C421" s="8" t="str">
        <f>UPPER(A421)&amp;" "&amp;B421</f>
        <v>MCCALLUM Jack</v>
      </c>
      <c r="D421" s="8" t="s">
        <v>187</v>
      </c>
      <c r="E421" s="8" t="s">
        <v>114</v>
      </c>
      <c r="F421" s="9" t="s">
        <v>103</v>
      </c>
      <c r="G421" s="20">
        <v>42414</v>
      </c>
      <c r="H421" s="5">
        <v>152</v>
      </c>
      <c r="I421" s="8" t="s">
        <v>114</v>
      </c>
      <c r="J421" s="45">
        <f t="shared" si="28"/>
        <v>1962</v>
      </c>
      <c r="K421" s="45">
        <f t="shared" si="29"/>
        <v>67.65517241379311</v>
      </c>
      <c r="L421" s="45">
        <f>COUNTIFS($C$6:$C421,C421,$I$6:$I421,I421)</f>
        <v>7</v>
      </c>
      <c r="M421" s="45" t="s">
        <v>386</v>
      </c>
    </row>
    <row r="422" spans="1:13" x14ac:dyDescent="0.2">
      <c r="A422" s="8" t="s">
        <v>136</v>
      </c>
      <c r="B422" s="8" t="s">
        <v>42</v>
      </c>
      <c r="C422" s="8" t="s">
        <v>267</v>
      </c>
      <c r="D422" s="8" t="s">
        <v>187</v>
      </c>
      <c r="E422" s="8" t="s">
        <v>114</v>
      </c>
      <c r="F422" s="9" t="s">
        <v>103</v>
      </c>
      <c r="G422" s="61">
        <v>42666</v>
      </c>
      <c r="H422" s="5">
        <v>149</v>
      </c>
      <c r="I422" s="8" t="s">
        <v>114</v>
      </c>
      <c r="J422" s="45">
        <f t="shared" si="28"/>
        <v>1962</v>
      </c>
      <c r="K422" s="45">
        <f t="shared" si="29"/>
        <v>67.65517241379311</v>
      </c>
      <c r="L422" s="45">
        <f>COUNTIFS($C$6:$C422,C422,$I$6:$I422,I422)</f>
        <v>8</v>
      </c>
      <c r="M422" s="45" t="s">
        <v>386</v>
      </c>
    </row>
    <row r="423" spans="1:13" x14ac:dyDescent="0.2">
      <c r="A423" s="8" t="s">
        <v>136</v>
      </c>
      <c r="B423" s="8" t="s">
        <v>42</v>
      </c>
      <c r="C423" s="8" t="str">
        <f>UPPER(A423)&amp;" "&amp;B423</f>
        <v>MCCALLUM Jack</v>
      </c>
      <c r="D423" s="8" t="s">
        <v>187</v>
      </c>
      <c r="E423" s="8" t="s">
        <v>114</v>
      </c>
      <c r="F423" s="9" t="s">
        <v>103</v>
      </c>
      <c r="G423" s="20">
        <v>42505</v>
      </c>
      <c r="H423" s="5">
        <v>146</v>
      </c>
      <c r="I423" s="8" t="s">
        <v>114</v>
      </c>
      <c r="J423" s="45">
        <f t="shared" si="28"/>
        <v>1962</v>
      </c>
      <c r="K423" s="45">
        <f t="shared" si="29"/>
        <v>67.65517241379311</v>
      </c>
      <c r="L423" s="45">
        <f>COUNTIFS($C$6:$C423,C423,$I$6:$I423,I423)</f>
        <v>9</v>
      </c>
      <c r="M423" s="45" t="s">
        <v>386</v>
      </c>
    </row>
    <row r="424" spans="1:13" x14ac:dyDescent="0.2">
      <c r="A424" s="8" t="s">
        <v>136</v>
      </c>
      <c r="B424" s="8" t="s">
        <v>42</v>
      </c>
      <c r="C424" s="8" t="s">
        <v>267</v>
      </c>
      <c r="D424" s="8" t="s">
        <v>187</v>
      </c>
      <c r="E424" s="8" t="s">
        <v>114</v>
      </c>
      <c r="F424" s="9" t="s">
        <v>103</v>
      </c>
      <c r="G424" s="61">
        <v>42617</v>
      </c>
      <c r="H424" s="5">
        <v>134</v>
      </c>
      <c r="I424" s="8" t="s">
        <v>114</v>
      </c>
      <c r="J424" s="45">
        <f t="shared" si="28"/>
        <v>1962</v>
      </c>
      <c r="K424" s="45">
        <f t="shared" si="29"/>
        <v>67.65517241379311</v>
      </c>
      <c r="L424" s="45">
        <f>COUNTIFS($C$6:$C424,C424,$I$6:$I424,I424)</f>
        <v>10</v>
      </c>
      <c r="M424" s="45" t="s">
        <v>386</v>
      </c>
    </row>
    <row r="425" spans="1:13" x14ac:dyDescent="0.2">
      <c r="A425" s="8" t="s">
        <v>136</v>
      </c>
      <c r="B425" s="8" t="s">
        <v>42</v>
      </c>
      <c r="C425" s="8" t="str">
        <f>UPPER(A425)&amp;" "&amp;B425</f>
        <v>MCCALLUM Jack</v>
      </c>
      <c r="D425" s="8" t="s">
        <v>187</v>
      </c>
      <c r="E425" s="8" t="s">
        <v>114</v>
      </c>
      <c r="F425" s="9" t="s">
        <v>103</v>
      </c>
      <c r="G425" s="20">
        <v>42561</v>
      </c>
      <c r="H425" s="5">
        <v>130</v>
      </c>
      <c r="I425" s="8" t="s">
        <v>114</v>
      </c>
      <c r="J425" s="45">
        <f t="shared" si="28"/>
        <v>1962</v>
      </c>
      <c r="K425" s="45">
        <f t="shared" si="29"/>
        <v>67.65517241379311</v>
      </c>
      <c r="L425" s="45">
        <f>COUNTIFS($C$6:$C425,C425,$I$6:$I425,I425)</f>
        <v>11</v>
      </c>
      <c r="M425" s="45" t="s">
        <v>386</v>
      </c>
    </row>
    <row r="426" spans="1:13" x14ac:dyDescent="0.2">
      <c r="A426" s="8" t="s">
        <v>136</v>
      </c>
      <c r="B426" s="8" t="s">
        <v>42</v>
      </c>
      <c r="C426" s="8" t="str">
        <f>UPPER(A426)&amp;" "&amp;B426</f>
        <v>MCCALLUM Jack</v>
      </c>
      <c r="D426" s="8" t="s">
        <v>187</v>
      </c>
      <c r="E426" s="8" t="s">
        <v>114</v>
      </c>
      <c r="F426" s="9" t="s">
        <v>103</v>
      </c>
      <c r="G426" s="20">
        <v>42386</v>
      </c>
      <c r="H426" s="3">
        <v>129</v>
      </c>
      <c r="I426" s="8" t="s">
        <v>114</v>
      </c>
      <c r="J426" s="45">
        <f t="shared" si="28"/>
        <v>1962</v>
      </c>
      <c r="K426" s="45">
        <f t="shared" si="29"/>
        <v>67.65517241379311</v>
      </c>
      <c r="L426" s="45">
        <f>COUNTIFS($C$6:$C426,C426,$I$6:$I426,I426)</f>
        <v>12</v>
      </c>
      <c r="M426" s="45" t="s">
        <v>386</v>
      </c>
    </row>
    <row r="427" spans="1:13" x14ac:dyDescent="0.2">
      <c r="A427" s="8" t="s">
        <v>136</v>
      </c>
      <c r="B427" s="8" t="s">
        <v>42</v>
      </c>
      <c r="C427" s="8" t="s">
        <v>267</v>
      </c>
      <c r="D427" s="8" t="s">
        <v>187</v>
      </c>
      <c r="E427" s="8" t="s">
        <v>114</v>
      </c>
      <c r="F427" s="9" t="s">
        <v>103</v>
      </c>
      <c r="G427" s="61">
        <v>42624</v>
      </c>
      <c r="H427" s="5">
        <v>107</v>
      </c>
      <c r="I427" s="8" t="s">
        <v>114</v>
      </c>
      <c r="J427" s="45">
        <f t="shared" si="28"/>
        <v>1962</v>
      </c>
      <c r="K427" s="45">
        <f t="shared" si="29"/>
        <v>67.65517241379311</v>
      </c>
      <c r="L427" s="45">
        <f>COUNTIFS($C$6:$C427,C427,$I$6:$I427,I427)</f>
        <v>13</v>
      </c>
      <c r="M427" s="45" t="s">
        <v>386</v>
      </c>
    </row>
    <row r="428" spans="1:13" x14ac:dyDescent="0.2">
      <c r="A428" s="8" t="s">
        <v>136</v>
      </c>
      <c r="B428" s="8" t="s">
        <v>41</v>
      </c>
      <c r="C428" s="8" t="str">
        <f>UPPER(A428)&amp;" "&amp;B428</f>
        <v>MCCALLUM Samuel</v>
      </c>
      <c r="D428" s="8" t="s">
        <v>4</v>
      </c>
      <c r="E428" s="8" t="s">
        <v>114</v>
      </c>
      <c r="F428" s="9" t="s">
        <v>103</v>
      </c>
      <c r="G428" s="20">
        <v>42435</v>
      </c>
      <c r="H428" s="5">
        <v>176</v>
      </c>
      <c r="I428" s="8" t="s">
        <v>114</v>
      </c>
      <c r="J428" s="45">
        <f t="shared" si="28"/>
        <v>2622</v>
      </c>
      <c r="K428" s="45">
        <f t="shared" si="29"/>
        <v>90.41379310344827</v>
      </c>
      <c r="L428" s="45">
        <f>COUNTIFS($C$6:$C428,C428,$I$6:$I428,I428)</f>
        <v>1</v>
      </c>
      <c r="M428" s="45" t="s">
        <v>386</v>
      </c>
    </row>
    <row r="429" spans="1:13" x14ac:dyDescent="0.2">
      <c r="A429" s="8" t="s">
        <v>136</v>
      </c>
      <c r="B429" s="8" t="s">
        <v>41</v>
      </c>
      <c r="C429" s="8" t="s">
        <v>268</v>
      </c>
      <c r="D429" s="8" t="s">
        <v>4</v>
      </c>
      <c r="E429" s="8" t="s">
        <v>114</v>
      </c>
      <c r="F429" s="9" t="s">
        <v>103</v>
      </c>
      <c r="G429" s="61">
        <v>42659</v>
      </c>
      <c r="H429" s="5">
        <v>172</v>
      </c>
      <c r="I429" s="8" t="s">
        <v>114</v>
      </c>
      <c r="J429" s="45">
        <f t="shared" si="28"/>
        <v>2622</v>
      </c>
      <c r="K429" s="45">
        <f t="shared" si="29"/>
        <v>90.41379310344827</v>
      </c>
      <c r="L429" s="45">
        <f>COUNTIFS($C$6:$C429,C429,$I$6:$I429,I429)</f>
        <v>2</v>
      </c>
      <c r="M429" s="45" t="s">
        <v>386</v>
      </c>
    </row>
    <row r="430" spans="1:13" x14ac:dyDescent="0.2">
      <c r="A430" s="8" t="s">
        <v>136</v>
      </c>
      <c r="B430" s="8" t="s">
        <v>41</v>
      </c>
      <c r="C430" s="8" t="str">
        <f>UPPER(A430)&amp;" "&amp;B430</f>
        <v>MCCALLUM Samuel</v>
      </c>
      <c r="D430" s="8" t="s">
        <v>4</v>
      </c>
      <c r="E430" s="8" t="s">
        <v>114</v>
      </c>
      <c r="F430" s="9" t="s">
        <v>103</v>
      </c>
      <c r="G430" s="20">
        <v>42589</v>
      </c>
      <c r="H430" s="5">
        <v>171</v>
      </c>
      <c r="I430" s="8" t="s">
        <v>114</v>
      </c>
      <c r="J430" s="45">
        <f t="shared" si="28"/>
        <v>2622</v>
      </c>
      <c r="K430" s="45">
        <f t="shared" si="29"/>
        <v>90.41379310344827</v>
      </c>
      <c r="L430" s="45">
        <f>COUNTIFS($C$6:$C430,C430,$I$6:$I430,I430)</f>
        <v>3</v>
      </c>
      <c r="M430" s="45" t="s">
        <v>386</v>
      </c>
    </row>
    <row r="431" spans="1:13" x14ac:dyDescent="0.2">
      <c r="A431" s="8" t="s">
        <v>136</v>
      </c>
      <c r="B431" s="8" t="s">
        <v>41</v>
      </c>
      <c r="C431" s="8" t="str">
        <f>UPPER(A431)&amp;" "&amp;B431</f>
        <v>MCCALLUM Samuel</v>
      </c>
      <c r="D431" s="8" t="s">
        <v>4</v>
      </c>
      <c r="E431" s="8" t="s">
        <v>114</v>
      </c>
      <c r="F431" s="9" t="s">
        <v>103</v>
      </c>
      <c r="G431" s="20">
        <v>42428</v>
      </c>
      <c r="H431" s="5">
        <v>166</v>
      </c>
      <c r="I431" s="8" t="s">
        <v>114</v>
      </c>
      <c r="J431" s="45">
        <f t="shared" si="28"/>
        <v>2622</v>
      </c>
      <c r="K431" s="45">
        <f t="shared" si="29"/>
        <v>90.41379310344827</v>
      </c>
      <c r="L431" s="45">
        <f>COUNTIFS($C$6:$C431,C431,$I$6:$I431,I431)</f>
        <v>4</v>
      </c>
      <c r="M431" s="45" t="s">
        <v>386</v>
      </c>
    </row>
    <row r="432" spans="1:13" x14ac:dyDescent="0.2">
      <c r="A432" s="8" t="s">
        <v>136</v>
      </c>
      <c r="B432" s="8" t="s">
        <v>41</v>
      </c>
      <c r="C432" s="8" t="str">
        <f>UPPER(A432)&amp;" "&amp;B432</f>
        <v>MCCALLUM Samuel</v>
      </c>
      <c r="D432" s="8" t="s">
        <v>4</v>
      </c>
      <c r="E432" s="8" t="s">
        <v>114</v>
      </c>
      <c r="F432" s="9" t="s">
        <v>103</v>
      </c>
      <c r="G432" s="20">
        <v>42442</v>
      </c>
      <c r="H432" s="5">
        <v>165</v>
      </c>
      <c r="I432" s="8" t="s">
        <v>114</v>
      </c>
      <c r="J432" s="45">
        <f t="shared" si="28"/>
        <v>2622</v>
      </c>
      <c r="K432" s="45">
        <f t="shared" si="29"/>
        <v>90.41379310344827</v>
      </c>
      <c r="L432" s="45">
        <f>COUNTIFS($C$6:$C432,C432,$I$6:$I432,I432)</f>
        <v>5</v>
      </c>
      <c r="M432" s="45" t="s">
        <v>386</v>
      </c>
    </row>
    <row r="433" spans="1:13" x14ac:dyDescent="0.2">
      <c r="A433" s="8" t="s">
        <v>136</v>
      </c>
      <c r="B433" s="8" t="s">
        <v>41</v>
      </c>
      <c r="C433" s="8" t="str">
        <f>UPPER(A433)&amp;" "&amp;B433</f>
        <v>MCCALLUM Samuel</v>
      </c>
      <c r="D433" s="8" t="s">
        <v>4</v>
      </c>
      <c r="E433" s="8" t="s">
        <v>114</v>
      </c>
      <c r="F433" s="9" t="s">
        <v>103</v>
      </c>
      <c r="G433" s="20">
        <v>42596</v>
      </c>
      <c r="H433" s="5">
        <v>163</v>
      </c>
      <c r="I433" s="8" t="s">
        <v>114</v>
      </c>
      <c r="J433" s="45">
        <f t="shared" si="28"/>
        <v>2622</v>
      </c>
      <c r="K433" s="45">
        <f t="shared" si="29"/>
        <v>90.41379310344827</v>
      </c>
      <c r="L433" s="45">
        <f>COUNTIFS($C$6:$C433,C433,$I$6:$I433,I433)</f>
        <v>6</v>
      </c>
      <c r="M433" s="45" t="s">
        <v>386</v>
      </c>
    </row>
    <row r="434" spans="1:13" x14ac:dyDescent="0.2">
      <c r="A434" s="8" t="s">
        <v>136</v>
      </c>
      <c r="B434" s="8" t="s">
        <v>41</v>
      </c>
      <c r="C434" s="8" t="str">
        <f>UPPER(A434)&amp;" "&amp;B434</f>
        <v>MCCALLUM Samuel</v>
      </c>
      <c r="D434" s="8" t="s">
        <v>4</v>
      </c>
      <c r="E434" s="8" t="s">
        <v>114</v>
      </c>
      <c r="F434" s="9" t="s">
        <v>103</v>
      </c>
      <c r="G434" s="20">
        <v>42414</v>
      </c>
      <c r="H434" s="5">
        <v>157</v>
      </c>
      <c r="I434" s="8" t="s">
        <v>114</v>
      </c>
      <c r="J434" s="45">
        <f t="shared" si="28"/>
        <v>2622</v>
      </c>
      <c r="K434" s="45">
        <f t="shared" si="29"/>
        <v>90.41379310344827</v>
      </c>
      <c r="L434" s="45">
        <f>COUNTIFS($C$6:$C434,C434,$I$6:$I434,I434)</f>
        <v>7</v>
      </c>
      <c r="M434" s="45" t="s">
        <v>386</v>
      </c>
    </row>
    <row r="435" spans="1:13" x14ac:dyDescent="0.2">
      <c r="A435" s="8" t="s">
        <v>136</v>
      </c>
      <c r="B435" s="8" t="s">
        <v>41</v>
      </c>
      <c r="C435" s="8" t="s">
        <v>268</v>
      </c>
      <c r="D435" s="8" t="s">
        <v>4</v>
      </c>
      <c r="E435" s="8" t="s">
        <v>114</v>
      </c>
      <c r="F435" s="9" t="s">
        <v>103</v>
      </c>
      <c r="G435" s="61">
        <v>42666</v>
      </c>
      <c r="H435" s="5">
        <v>156</v>
      </c>
      <c r="I435" s="8" t="s">
        <v>114</v>
      </c>
      <c r="J435" s="45">
        <f t="shared" si="28"/>
        <v>2622</v>
      </c>
      <c r="K435" s="45">
        <f t="shared" si="29"/>
        <v>90.41379310344827</v>
      </c>
      <c r="L435" s="45">
        <f>COUNTIFS($C$6:$C435,C435,$I$6:$I435,I435)</f>
        <v>8</v>
      </c>
      <c r="M435" s="45" t="s">
        <v>386</v>
      </c>
    </row>
    <row r="436" spans="1:13" x14ac:dyDescent="0.2">
      <c r="A436" s="8" t="s">
        <v>136</v>
      </c>
      <c r="B436" s="8" t="s">
        <v>41</v>
      </c>
      <c r="C436" s="8" t="s">
        <v>268</v>
      </c>
      <c r="D436" s="8" t="s">
        <v>4</v>
      </c>
      <c r="E436" s="8" t="s">
        <v>114</v>
      </c>
      <c r="F436" s="9" t="s">
        <v>103</v>
      </c>
      <c r="G436" s="61">
        <v>42631</v>
      </c>
      <c r="H436" s="5">
        <v>153</v>
      </c>
      <c r="I436" s="8" t="s">
        <v>114</v>
      </c>
      <c r="J436" s="45">
        <f t="shared" si="28"/>
        <v>2622</v>
      </c>
      <c r="K436" s="45">
        <f t="shared" si="29"/>
        <v>90.41379310344827</v>
      </c>
      <c r="L436" s="45">
        <f>COUNTIFS($C$6:$C436,C436,$I$6:$I436,I436)</f>
        <v>9</v>
      </c>
      <c r="M436" s="45" t="s">
        <v>386</v>
      </c>
    </row>
    <row r="437" spans="1:13" x14ac:dyDescent="0.2">
      <c r="A437" s="8" t="s">
        <v>136</v>
      </c>
      <c r="B437" s="8" t="s">
        <v>41</v>
      </c>
      <c r="C437" s="8" t="str">
        <f>UPPER(A437)&amp;" "&amp;B437</f>
        <v>MCCALLUM Samuel</v>
      </c>
      <c r="D437" s="8" t="s">
        <v>4</v>
      </c>
      <c r="E437" s="8" t="s">
        <v>114</v>
      </c>
      <c r="F437" s="9" t="s">
        <v>103</v>
      </c>
      <c r="G437" s="20">
        <v>42386</v>
      </c>
      <c r="H437" s="3">
        <v>150</v>
      </c>
      <c r="I437" s="8" t="s">
        <v>114</v>
      </c>
      <c r="J437" s="45">
        <f t="shared" si="28"/>
        <v>2622</v>
      </c>
      <c r="K437" s="45">
        <f t="shared" si="29"/>
        <v>90.41379310344827</v>
      </c>
      <c r="L437" s="45">
        <f>COUNTIFS($C$6:$C437,C437,$I$6:$I437,I437)</f>
        <v>10</v>
      </c>
      <c r="M437" s="45" t="s">
        <v>386</v>
      </c>
    </row>
    <row r="438" spans="1:13" x14ac:dyDescent="0.2">
      <c r="A438" s="8" t="s">
        <v>136</v>
      </c>
      <c r="B438" s="8" t="s">
        <v>41</v>
      </c>
      <c r="C438" s="8" t="str">
        <f>UPPER(A438)&amp;" "&amp;B438</f>
        <v>MCCALLUM Samuel</v>
      </c>
      <c r="D438" s="8" t="s">
        <v>4</v>
      </c>
      <c r="E438" s="8" t="s">
        <v>114</v>
      </c>
      <c r="F438" s="9" t="s">
        <v>103</v>
      </c>
      <c r="G438" s="20">
        <v>42421</v>
      </c>
      <c r="H438" s="5">
        <v>150</v>
      </c>
      <c r="I438" s="8" t="s">
        <v>114</v>
      </c>
      <c r="J438" s="45">
        <f t="shared" si="28"/>
        <v>2622</v>
      </c>
      <c r="K438" s="45">
        <f t="shared" si="29"/>
        <v>90.41379310344827</v>
      </c>
      <c r="L438" s="45">
        <f>COUNTIFS($C$6:$C438,C438,$I$6:$I438,I438)</f>
        <v>11</v>
      </c>
      <c r="M438" s="45" t="s">
        <v>386</v>
      </c>
    </row>
    <row r="439" spans="1:13" x14ac:dyDescent="0.2">
      <c r="A439" s="8" t="s">
        <v>136</v>
      </c>
      <c r="B439" s="8" t="s">
        <v>41</v>
      </c>
      <c r="C439" s="8" t="s">
        <v>268</v>
      </c>
      <c r="D439" s="8" t="s">
        <v>4</v>
      </c>
      <c r="E439" s="8" t="s">
        <v>114</v>
      </c>
      <c r="F439" s="9" t="s">
        <v>103</v>
      </c>
      <c r="G439" s="61">
        <v>42624</v>
      </c>
      <c r="H439" s="5">
        <v>149</v>
      </c>
      <c r="I439" s="8" t="s">
        <v>114</v>
      </c>
      <c r="J439" s="45">
        <f t="shared" si="28"/>
        <v>2622</v>
      </c>
      <c r="K439" s="45">
        <f t="shared" si="29"/>
        <v>90.41379310344827</v>
      </c>
      <c r="L439" s="45">
        <f>COUNTIFS($C$6:$C439,C439,$I$6:$I439,I439)</f>
        <v>12</v>
      </c>
      <c r="M439" s="45" t="s">
        <v>386</v>
      </c>
    </row>
    <row r="440" spans="1:13" x14ac:dyDescent="0.2">
      <c r="A440" s="8" t="s">
        <v>136</v>
      </c>
      <c r="B440" s="8" t="s">
        <v>41</v>
      </c>
      <c r="C440" s="8" t="s">
        <v>268</v>
      </c>
      <c r="D440" s="8" t="s">
        <v>4</v>
      </c>
      <c r="E440" s="8" t="s">
        <v>114</v>
      </c>
      <c r="F440" s="9" t="s">
        <v>103</v>
      </c>
      <c r="G440" s="61">
        <v>42645</v>
      </c>
      <c r="H440" s="5">
        <v>147</v>
      </c>
      <c r="I440" s="8" t="s">
        <v>114</v>
      </c>
      <c r="J440" s="45">
        <f t="shared" si="28"/>
        <v>2622</v>
      </c>
      <c r="K440" s="45">
        <f t="shared" si="29"/>
        <v>90.41379310344827</v>
      </c>
      <c r="L440" s="45">
        <f>COUNTIFS($C$6:$C440,C440,$I$6:$I440,I440)</f>
        <v>13</v>
      </c>
      <c r="M440" s="45" t="s">
        <v>386</v>
      </c>
    </row>
    <row r="441" spans="1:13" x14ac:dyDescent="0.2">
      <c r="A441" s="8" t="s">
        <v>136</v>
      </c>
      <c r="B441" s="8" t="s">
        <v>41</v>
      </c>
      <c r="C441" s="8" t="s">
        <v>268</v>
      </c>
      <c r="D441" s="8" t="s">
        <v>4</v>
      </c>
      <c r="E441" s="8" t="s">
        <v>114</v>
      </c>
      <c r="F441" s="9" t="s">
        <v>103</v>
      </c>
      <c r="G441" s="61">
        <v>42617</v>
      </c>
      <c r="H441" s="5">
        <v>142</v>
      </c>
      <c r="I441" s="8" t="s">
        <v>114</v>
      </c>
      <c r="J441" s="45">
        <f t="shared" si="28"/>
        <v>2622</v>
      </c>
      <c r="K441" s="45">
        <f t="shared" si="29"/>
        <v>90.41379310344827</v>
      </c>
      <c r="L441" s="45">
        <f>COUNTIFS($C$6:$C441,C441,$I$6:$I441,I441)</f>
        <v>14</v>
      </c>
      <c r="M441" s="45" t="s">
        <v>386</v>
      </c>
    </row>
    <row r="442" spans="1:13" x14ac:dyDescent="0.2">
      <c r="A442" s="8" t="s">
        <v>136</v>
      </c>
      <c r="B442" s="8" t="s">
        <v>41</v>
      </c>
      <c r="C442" s="8" t="str">
        <f>UPPER(A442)&amp;" "&amp;B442</f>
        <v>MCCALLUM Samuel</v>
      </c>
      <c r="D442" s="8" t="s">
        <v>4</v>
      </c>
      <c r="E442" s="8" t="s">
        <v>114</v>
      </c>
      <c r="F442" s="9" t="s">
        <v>103</v>
      </c>
      <c r="G442" s="20">
        <v>42505</v>
      </c>
      <c r="H442" s="5">
        <v>140</v>
      </c>
      <c r="I442" s="8" t="s">
        <v>114</v>
      </c>
      <c r="J442" s="45">
        <f t="shared" si="28"/>
        <v>2622</v>
      </c>
      <c r="K442" s="45">
        <f t="shared" si="29"/>
        <v>90.41379310344827</v>
      </c>
      <c r="L442" s="45">
        <f>COUNTIFS($C$6:$C442,C442,$I$6:$I442,I442)</f>
        <v>15</v>
      </c>
      <c r="M442" s="45" t="s">
        <v>386</v>
      </c>
    </row>
    <row r="443" spans="1:13" x14ac:dyDescent="0.2">
      <c r="A443" s="8" t="s">
        <v>136</v>
      </c>
      <c r="B443" s="8" t="s">
        <v>41</v>
      </c>
      <c r="C443" s="8" t="s">
        <v>268</v>
      </c>
      <c r="D443" s="8" t="s">
        <v>4</v>
      </c>
      <c r="E443" s="8" t="s">
        <v>114</v>
      </c>
      <c r="F443" s="9" t="s">
        <v>103</v>
      </c>
      <c r="G443" s="61">
        <v>42652</v>
      </c>
      <c r="H443" s="5">
        <v>134</v>
      </c>
      <c r="I443" s="8" t="s">
        <v>114</v>
      </c>
      <c r="J443" s="45">
        <f t="shared" si="28"/>
        <v>2622</v>
      </c>
      <c r="K443" s="45">
        <f t="shared" si="29"/>
        <v>90.41379310344827</v>
      </c>
      <c r="L443" s="45">
        <f>COUNTIFS($C$6:$C443,C443,$I$6:$I443,I443)</f>
        <v>16</v>
      </c>
      <c r="M443" s="45" t="s">
        <v>386</v>
      </c>
    </row>
    <row r="444" spans="1:13" x14ac:dyDescent="0.2">
      <c r="A444" s="8" t="s">
        <v>136</v>
      </c>
      <c r="B444" s="8" t="s">
        <v>41</v>
      </c>
      <c r="C444" s="8" t="str">
        <f>UPPER(A444)&amp;" "&amp;B444</f>
        <v>MCCALLUM Samuel</v>
      </c>
      <c r="D444" s="8" t="s">
        <v>4</v>
      </c>
      <c r="E444" s="8" t="s">
        <v>114</v>
      </c>
      <c r="F444" s="9" t="s">
        <v>103</v>
      </c>
      <c r="G444" s="20">
        <v>42561</v>
      </c>
      <c r="H444" s="5">
        <v>131</v>
      </c>
      <c r="I444" s="8" t="s">
        <v>114</v>
      </c>
      <c r="J444" s="45">
        <f t="shared" si="28"/>
        <v>2622</v>
      </c>
      <c r="K444" s="45">
        <f t="shared" si="29"/>
        <v>90.41379310344827</v>
      </c>
      <c r="L444" s="45">
        <f>COUNTIFS($C$6:$C444,C444,$I$6:$I444,I444)</f>
        <v>17</v>
      </c>
      <c r="M444" s="45" t="s">
        <v>386</v>
      </c>
    </row>
    <row r="445" spans="1:13" x14ac:dyDescent="0.2">
      <c r="A445" s="8" t="s">
        <v>216</v>
      </c>
      <c r="B445" s="8" t="s">
        <v>65</v>
      </c>
      <c r="C445" s="8" t="str">
        <f>UPPER(A445)&amp;" "&amp;B445</f>
        <v>MCHUGH Mick</v>
      </c>
      <c r="D445" s="8" t="s">
        <v>1</v>
      </c>
      <c r="E445" s="10" t="s">
        <v>197</v>
      </c>
      <c r="F445" s="9" t="s">
        <v>103</v>
      </c>
      <c r="G445" s="20">
        <v>42421</v>
      </c>
      <c r="H445" s="5">
        <v>133</v>
      </c>
      <c r="I445" s="8" t="s">
        <v>197</v>
      </c>
      <c r="J445" s="45">
        <f t="shared" si="28"/>
        <v>1193</v>
      </c>
      <c r="K445" s="45">
        <f t="shared" si="29"/>
        <v>41.137931034482762</v>
      </c>
      <c r="L445" s="45">
        <f>COUNTIFS($C$6:$C445,C445,$I$6:$I445,I445)</f>
        <v>1</v>
      </c>
      <c r="M445" s="45" t="s">
        <v>386</v>
      </c>
    </row>
    <row r="446" spans="1:13" x14ac:dyDescent="0.2">
      <c r="A446" s="8" t="s">
        <v>216</v>
      </c>
      <c r="B446" s="8" t="s">
        <v>65</v>
      </c>
      <c r="C446" s="8" t="str">
        <f>UPPER(A446)&amp;" "&amp;B446</f>
        <v>MCHUGH Mick</v>
      </c>
      <c r="D446" s="8" t="s">
        <v>1</v>
      </c>
      <c r="E446" s="10" t="s">
        <v>197</v>
      </c>
      <c r="F446" s="9" t="s">
        <v>103</v>
      </c>
      <c r="G446" s="20">
        <v>42428</v>
      </c>
      <c r="H446" s="5">
        <v>129</v>
      </c>
      <c r="I446" s="8" t="s">
        <v>197</v>
      </c>
      <c r="J446" s="45">
        <f t="shared" si="28"/>
        <v>1193</v>
      </c>
      <c r="K446" s="45">
        <f t="shared" si="29"/>
        <v>41.137931034482762</v>
      </c>
      <c r="L446" s="45">
        <f>COUNTIFS($C$6:$C446,C446,$I$6:$I446,I446)</f>
        <v>2</v>
      </c>
      <c r="M446" s="45" t="s">
        <v>386</v>
      </c>
    </row>
    <row r="447" spans="1:13" x14ac:dyDescent="0.2">
      <c r="A447" s="8" t="s">
        <v>216</v>
      </c>
      <c r="B447" s="8" t="s">
        <v>65</v>
      </c>
      <c r="C447" s="8" t="str">
        <f>UPPER(A447)&amp;" "&amp;B447</f>
        <v>MCHUGH Mick</v>
      </c>
      <c r="D447" s="8" t="s">
        <v>1</v>
      </c>
      <c r="E447" s="10" t="s">
        <v>197</v>
      </c>
      <c r="F447" s="9" t="s">
        <v>103</v>
      </c>
      <c r="G447" s="20">
        <v>42526</v>
      </c>
      <c r="H447" s="5">
        <v>126</v>
      </c>
      <c r="I447" s="8" t="s">
        <v>197</v>
      </c>
      <c r="J447" s="45">
        <f t="shared" si="28"/>
        <v>1193</v>
      </c>
      <c r="K447" s="45">
        <f t="shared" si="29"/>
        <v>41.137931034482762</v>
      </c>
      <c r="L447" s="45">
        <f>COUNTIFS($C$6:$C447,C447,$I$6:$I447,I447)</f>
        <v>3</v>
      </c>
      <c r="M447" s="45" t="s">
        <v>386</v>
      </c>
    </row>
    <row r="448" spans="1:13" x14ac:dyDescent="0.2">
      <c r="A448" s="8" t="s">
        <v>216</v>
      </c>
      <c r="B448" s="8" t="s">
        <v>65</v>
      </c>
      <c r="C448" s="8" t="s">
        <v>340</v>
      </c>
      <c r="D448" s="8" t="s">
        <v>1</v>
      </c>
      <c r="E448" s="10" t="s">
        <v>197</v>
      </c>
      <c r="F448" s="9" t="s">
        <v>103</v>
      </c>
      <c r="G448" s="61">
        <v>42617</v>
      </c>
      <c r="H448" s="5">
        <v>124</v>
      </c>
      <c r="I448" s="8" t="s">
        <v>197</v>
      </c>
      <c r="J448" s="45">
        <f t="shared" si="28"/>
        <v>1193</v>
      </c>
      <c r="K448" s="45">
        <f t="shared" si="29"/>
        <v>41.137931034482762</v>
      </c>
      <c r="L448" s="45">
        <f>COUNTIFS($C$6:$C448,C448,$I$6:$I448,I448)</f>
        <v>4</v>
      </c>
      <c r="M448" s="45" t="s">
        <v>386</v>
      </c>
    </row>
    <row r="449" spans="1:13" x14ac:dyDescent="0.2">
      <c r="A449" s="8" t="s">
        <v>216</v>
      </c>
      <c r="B449" s="8" t="s">
        <v>65</v>
      </c>
      <c r="C449" s="8" t="str">
        <f>UPPER(A449)&amp;" "&amp;B449</f>
        <v>MCHUGH Mick</v>
      </c>
      <c r="D449" s="8" t="s">
        <v>1</v>
      </c>
      <c r="E449" s="10" t="s">
        <v>197</v>
      </c>
      <c r="F449" s="9" t="s">
        <v>103</v>
      </c>
      <c r="G449" s="20">
        <v>42407</v>
      </c>
      <c r="H449" s="5">
        <v>123</v>
      </c>
      <c r="I449" s="8" t="s">
        <v>197</v>
      </c>
      <c r="J449" s="45">
        <f t="shared" si="28"/>
        <v>1193</v>
      </c>
      <c r="K449" s="45">
        <f t="shared" si="29"/>
        <v>41.137931034482762</v>
      </c>
      <c r="L449" s="45">
        <f>COUNTIFS($C$6:$C449,C449,$I$6:$I449,I449)</f>
        <v>5</v>
      </c>
      <c r="M449" s="45" t="s">
        <v>386</v>
      </c>
    </row>
    <row r="450" spans="1:13" x14ac:dyDescent="0.2">
      <c r="A450" s="8" t="s">
        <v>216</v>
      </c>
      <c r="B450" s="8" t="s">
        <v>65</v>
      </c>
      <c r="C450" s="8" t="str">
        <f>UPPER(A450)&amp;" "&amp;B450</f>
        <v>MCHUGH Mick</v>
      </c>
      <c r="D450" s="8" t="s">
        <v>1</v>
      </c>
      <c r="E450" s="10" t="s">
        <v>197</v>
      </c>
      <c r="F450" s="9" t="s">
        <v>103</v>
      </c>
      <c r="G450" s="20">
        <v>42505</v>
      </c>
      <c r="H450" s="5">
        <v>122</v>
      </c>
      <c r="I450" s="8" t="s">
        <v>197</v>
      </c>
      <c r="J450" s="45">
        <f t="shared" si="28"/>
        <v>1193</v>
      </c>
      <c r="K450" s="45">
        <f t="shared" si="29"/>
        <v>41.137931034482762</v>
      </c>
      <c r="L450" s="45">
        <f>COUNTIFS($C$6:$C450,C450,$I$6:$I450,I450)</f>
        <v>6</v>
      </c>
      <c r="M450" s="45" t="s">
        <v>386</v>
      </c>
    </row>
    <row r="451" spans="1:13" x14ac:dyDescent="0.2">
      <c r="A451" s="8" t="s">
        <v>216</v>
      </c>
      <c r="B451" s="8" t="s">
        <v>65</v>
      </c>
      <c r="C451" s="8" t="s">
        <v>340</v>
      </c>
      <c r="D451" s="8" t="s">
        <v>1</v>
      </c>
      <c r="E451" s="10" t="s">
        <v>197</v>
      </c>
      <c r="F451" s="9" t="s">
        <v>103</v>
      </c>
      <c r="G451" s="61">
        <v>42631</v>
      </c>
      <c r="H451" s="5">
        <v>119</v>
      </c>
      <c r="I451" s="8" t="s">
        <v>197</v>
      </c>
      <c r="J451" s="45">
        <f t="shared" si="28"/>
        <v>1193</v>
      </c>
      <c r="K451" s="45">
        <f t="shared" si="29"/>
        <v>41.137931034482762</v>
      </c>
      <c r="L451" s="45">
        <f>COUNTIFS($C$6:$C451,C451,$I$6:$I451,I451)</f>
        <v>7</v>
      </c>
      <c r="M451" s="45" t="s">
        <v>386</v>
      </c>
    </row>
    <row r="452" spans="1:13" x14ac:dyDescent="0.2">
      <c r="A452" s="8" t="s">
        <v>216</v>
      </c>
      <c r="B452" s="8" t="s">
        <v>65</v>
      </c>
      <c r="C452" s="8" t="str">
        <f>UPPER(A452)&amp;" "&amp;B452</f>
        <v>MCHUGH Mick</v>
      </c>
      <c r="D452" s="8" t="s">
        <v>1</v>
      </c>
      <c r="E452" s="10" t="s">
        <v>197</v>
      </c>
      <c r="F452" s="9" t="s">
        <v>103</v>
      </c>
      <c r="G452" s="20">
        <v>42477</v>
      </c>
      <c r="H452" s="5">
        <v>112</v>
      </c>
      <c r="I452" s="8" t="s">
        <v>197</v>
      </c>
      <c r="J452" s="45">
        <f t="shared" si="28"/>
        <v>1193</v>
      </c>
      <c r="K452" s="45">
        <f t="shared" si="29"/>
        <v>41.137931034482762</v>
      </c>
      <c r="L452" s="45">
        <f>COUNTIFS($C$6:$C452,C452,$I$6:$I452,I452)</f>
        <v>8</v>
      </c>
      <c r="M452" s="45" t="s">
        <v>386</v>
      </c>
    </row>
    <row r="453" spans="1:13" x14ac:dyDescent="0.2">
      <c r="A453" s="8" t="s">
        <v>216</v>
      </c>
      <c r="B453" s="8" t="s">
        <v>65</v>
      </c>
      <c r="C453" s="8" t="s">
        <v>340</v>
      </c>
      <c r="D453" s="8" t="s">
        <v>1</v>
      </c>
      <c r="E453" s="10" t="s">
        <v>197</v>
      </c>
      <c r="F453" s="9" t="s">
        <v>103</v>
      </c>
      <c r="G453" s="61">
        <v>42652</v>
      </c>
      <c r="H453" s="5">
        <v>108</v>
      </c>
      <c r="I453" s="8" t="s">
        <v>197</v>
      </c>
      <c r="J453" s="45">
        <f t="shared" si="28"/>
        <v>1193</v>
      </c>
      <c r="K453" s="45">
        <f t="shared" si="29"/>
        <v>41.137931034482762</v>
      </c>
      <c r="L453" s="45">
        <f>COUNTIFS($C$6:$C453,C453,$I$6:$I453,I453)</f>
        <v>9</v>
      </c>
      <c r="M453" s="45" t="s">
        <v>386</v>
      </c>
    </row>
    <row r="454" spans="1:13" x14ac:dyDescent="0.2">
      <c r="A454" s="8" t="s">
        <v>216</v>
      </c>
      <c r="B454" s="8" t="s">
        <v>65</v>
      </c>
      <c r="C454" s="8" t="str">
        <f t="shared" ref="C454:C468" si="30">UPPER(A454)&amp;" "&amp;B454</f>
        <v>MCHUGH Mick</v>
      </c>
      <c r="D454" s="8" t="s">
        <v>1</v>
      </c>
      <c r="E454" s="10" t="s">
        <v>197</v>
      </c>
      <c r="F454" s="9" t="s">
        <v>103</v>
      </c>
      <c r="G454" s="20">
        <v>42561</v>
      </c>
      <c r="H454" s="5">
        <v>97</v>
      </c>
      <c r="I454" s="8" t="s">
        <v>197</v>
      </c>
      <c r="J454" s="45">
        <f t="shared" si="28"/>
        <v>1193</v>
      </c>
      <c r="K454" s="45">
        <f t="shared" si="29"/>
        <v>41.137931034482762</v>
      </c>
      <c r="L454" s="45">
        <f>COUNTIFS($C$6:$C454,C454,$I$6:$I454,I454)</f>
        <v>10</v>
      </c>
      <c r="M454" s="45" t="s">
        <v>386</v>
      </c>
    </row>
    <row r="455" spans="1:13" x14ac:dyDescent="0.2">
      <c r="A455" s="8" t="s">
        <v>216</v>
      </c>
      <c r="B455" s="8" t="s">
        <v>65</v>
      </c>
      <c r="C455" s="8" t="str">
        <f t="shared" si="30"/>
        <v>MCHUGH Mick</v>
      </c>
      <c r="D455" s="8" t="s">
        <v>1</v>
      </c>
      <c r="E455" s="10" t="s">
        <v>197</v>
      </c>
      <c r="F455" s="9" t="s">
        <v>103</v>
      </c>
      <c r="G455" s="20">
        <v>42386</v>
      </c>
      <c r="H455" s="3"/>
      <c r="I455" s="8"/>
      <c r="J455" s="45">
        <f t="shared" ref="J455:J518" si="31">SUMIFS($H$6:$H$3208,$C$6:$C$3208,$C455,$I$6:$I$3208,$I455)</f>
        <v>0</v>
      </c>
      <c r="K455" s="45">
        <f t="shared" ref="K455:K518" si="32">IFERROR(J455/$G$5,0)</f>
        <v>0</v>
      </c>
      <c r="L455" s="45">
        <f>COUNTIFS($C$6:$C455,C455,$I$6:$I455,I455)</f>
        <v>0</v>
      </c>
      <c r="M455" s="45" t="s">
        <v>386</v>
      </c>
    </row>
    <row r="456" spans="1:13" x14ac:dyDescent="0.2">
      <c r="A456" s="8" t="s">
        <v>216</v>
      </c>
      <c r="B456" s="8" t="s">
        <v>65</v>
      </c>
      <c r="C456" s="8" t="str">
        <f t="shared" si="30"/>
        <v>MCHUGH Mick</v>
      </c>
      <c r="D456" s="8" t="s">
        <v>1</v>
      </c>
      <c r="E456" s="10" t="s">
        <v>197</v>
      </c>
      <c r="F456" s="9" t="s">
        <v>103</v>
      </c>
      <c r="G456" s="20">
        <v>42400</v>
      </c>
      <c r="H456" s="5"/>
      <c r="I456" s="8"/>
      <c r="J456" s="45">
        <f t="shared" si="31"/>
        <v>0</v>
      </c>
      <c r="K456" s="45">
        <f t="shared" si="32"/>
        <v>0</v>
      </c>
      <c r="L456" s="45">
        <f>COUNTIFS($C$6:$C456,C456,$I$6:$I456,I456)</f>
        <v>0</v>
      </c>
      <c r="M456" s="45" t="s">
        <v>386</v>
      </c>
    </row>
    <row r="457" spans="1:13" x14ac:dyDescent="0.2">
      <c r="A457" s="8" t="s">
        <v>216</v>
      </c>
      <c r="B457" s="8" t="s">
        <v>65</v>
      </c>
      <c r="C457" s="8" t="str">
        <f t="shared" si="30"/>
        <v>MCHUGH Mick</v>
      </c>
      <c r="D457" s="8" t="s">
        <v>1</v>
      </c>
      <c r="E457" s="10" t="s">
        <v>197</v>
      </c>
      <c r="F457" s="9" t="s">
        <v>103</v>
      </c>
      <c r="G457" s="20">
        <v>42414</v>
      </c>
      <c r="H457" s="5"/>
      <c r="I457" s="8"/>
      <c r="J457" s="45">
        <f t="shared" si="31"/>
        <v>0</v>
      </c>
      <c r="K457" s="45">
        <f t="shared" si="32"/>
        <v>0</v>
      </c>
      <c r="L457" s="45">
        <f>COUNTIFS($C$6:$C457,C457,$I$6:$I457,I457)</f>
        <v>0</v>
      </c>
      <c r="M457" s="45" t="s">
        <v>386</v>
      </c>
    </row>
    <row r="458" spans="1:13" x14ac:dyDescent="0.2">
      <c r="A458" s="8" t="s">
        <v>216</v>
      </c>
      <c r="B458" s="8" t="s">
        <v>65</v>
      </c>
      <c r="C458" s="8" t="str">
        <f t="shared" si="30"/>
        <v>MCHUGH Mick</v>
      </c>
      <c r="D458" s="8" t="s">
        <v>1</v>
      </c>
      <c r="E458" s="10" t="s">
        <v>197</v>
      </c>
      <c r="F458" s="9" t="s">
        <v>103</v>
      </c>
      <c r="G458" s="20">
        <v>42435</v>
      </c>
      <c r="H458" s="5"/>
      <c r="I458" s="8"/>
      <c r="J458" s="45">
        <f t="shared" si="31"/>
        <v>0</v>
      </c>
      <c r="K458" s="45">
        <f t="shared" si="32"/>
        <v>0</v>
      </c>
      <c r="L458" s="45">
        <f>COUNTIFS($C$6:$C458,C458,$I$6:$I458,I458)</f>
        <v>0</v>
      </c>
      <c r="M458" s="45" t="s">
        <v>386</v>
      </c>
    </row>
    <row r="459" spans="1:13" x14ac:dyDescent="0.2">
      <c r="A459" s="8" t="s">
        <v>216</v>
      </c>
      <c r="B459" s="8" t="s">
        <v>65</v>
      </c>
      <c r="C459" s="8" t="str">
        <f t="shared" si="30"/>
        <v>MCHUGH Mick</v>
      </c>
      <c r="D459" s="8" t="s">
        <v>1</v>
      </c>
      <c r="E459" s="10" t="s">
        <v>197</v>
      </c>
      <c r="F459" s="9" t="s">
        <v>103</v>
      </c>
      <c r="G459" s="20">
        <v>42442</v>
      </c>
      <c r="H459" s="5"/>
      <c r="I459" s="8"/>
      <c r="J459" s="45">
        <f t="shared" si="31"/>
        <v>0</v>
      </c>
      <c r="K459" s="45">
        <f t="shared" si="32"/>
        <v>0</v>
      </c>
      <c r="L459" s="45">
        <f>COUNTIFS($C$6:$C459,C459,$I$6:$I459,I459)</f>
        <v>0</v>
      </c>
      <c r="M459" s="45" t="s">
        <v>386</v>
      </c>
    </row>
    <row r="460" spans="1:13" x14ac:dyDescent="0.2">
      <c r="A460" s="8" t="s">
        <v>216</v>
      </c>
      <c r="B460" s="8" t="s">
        <v>65</v>
      </c>
      <c r="C460" s="8" t="str">
        <f t="shared" si="30"/>
        <v>MCHUGH Mick</v>
      </c>
      <c r="D460" s="8" t="s">
        <v>1</v>
      </c>
      <c r="E460" s="10" t="s">
        <v>197</v>
      </c>
      <c r="F460" s="9" t="s">
        <v>103</v>
      </c>
      <c r="G460" s="20">
        <v>42449</v>
      </c>
      <c r="H460" s="5"/>
      <c r="I460" s="8"/>
      <c r="J460" s="45">
        <f t="shared" si="31"/>
        <v>0</v>
      </c>
      <c r="K460" s="45">
        <f t="shared" si="32"/>
        <v>0</v>
      </c>
      <c r="L460" s="45">
        <f>COUNTIFS($C$6:$C460,C460,$I$6:$I460,I460)</f>
        <v>0</v>
      </c>
      <c r="M460" s="45" t="s">
        <v>386</v>
      </c>
    </row>
    <row r="461" spans="1:13" x14ac:dyDescent="0.2">
      <c r="A461" s="8" t="s">
        <v>216</v>
      </c>
      <c r="B461" s="8" t="s">
        <v>65</v>
      </c>
      <c r="C461" s="8" t="str">
        <f t="shared" si="30"/>
        <v>MCHUGH Mick</v>
      </c>
      <c r="D461" s="8" t="s">
        <v>1</v>
      </c>
      <c r="E461" s="10" t="s">
        <v>197</v>
      </c>
      <c r="F461" s="9" t="s">
        <v>103</v>
      </c>
      <c r="G461" s="20">
        <v>42463</v>
      </c>
      <c r="H461" s="5"/>
      <c r="I461" s="8"/>
      <c r="J461" s="45">
        <f t="shared" si="31"/>
        <v>0</v>
      </c>
      <c r="K461" s="45">
        <f t="shared" si="32"/>
        <v>0</v>
      </c>
      <c r="L461" s="45">
        <f>COUNTIFS($C$6:$C461,C461,$I$6:$I461,I461)</f>
        <v>0</v>
      </c>
      <c r="M461" s="45" t="s">
        <v>386</v>
      </c>
    </row>
    <row r="462" spans="1:13" x14ac:dyDescent="0.2">
      <c r="A462" s="8" t="s">
        <v>216</v>
      </c>
      <c r="B462" s="8" t="s">
        <v>65</v>
      </c>
      <c r="C462" s="8" t="str">
        <f t="shared" si="30"/>
        <v>MCHUGH Mick</v>
      </c>
      <c r="D462" s="8" t="s">
        <v>1</v>
      </c>
      <c r="E462" s="10" t="s">
        <v>197</v>
      </c>
      <c r="F462" s="9" t="s">
        <v>103</v>
      </c>
      <c r="G462" s="20">
        <v>42512</v>
      </c>
      <c r="H462" s="5"/>
      <c r="I462" s="8"/>
      <c r="J462" s="45">
        <f t="shared" si="31"/>
        <v>0</v>
      </c>
      <c r="K462" s="45">
        <f t="shared" si="32"/>
        <v>0</v>
      </c>
      <c r="L462" s="45">
        <f>COUNTIFS($C$6:$C462,C462,$I$6:$I462,I462)</f>
        <v>0</v>
      </c>
      <c r="M462" s="45" t="s">
        <v>386</v>
      </c>
    </row>
    <row r="463" spans="1:13" x14ac:dyDescent="0.2">
      <c r="A463" s="8" t="s">
        <v>216</v>
      </c>
      <c r="B463" s="8" t="s">
        <v>65</v>
      </c>
      <c r="C463" s="8" t="str">
        <f t="shared" si="30"/>
        <v>MCHUGH Mick</v>
      </c>
      <c r="D463" s="8" t="s">
        <v>1</v>
      </c>
      <c r="E463" s="10" t="s">
        <v>197</v>
      </c>
      <c r="F463" s="9" t="s">
        <v>103</v>
      </c>
      <c r="G463" s="20">
        <v>42519</v>
      </c>
      <c r="H463" s="5"/>
      <c r="I463" s="8"/>
      <c r="J463" s="45">
        <f t="shared" si="31"/>
        <v>0</v>
      </c>
      <c r="K463" s="45">
        <f t="shared" si="32"/>
        <v>0</v>
      </c>
      <c r="L463" s="45">
        <f>COUNTIFS($C$6:$C463,C463,$I$6:$I463,I463)</f>
        <v>0</v>
      </c>
      <c r="M463" s="45" t="s">
        <v>386</v>
      </c>
    </row>
    <row r="464" spans="1:13" x14ac:dyDescent="0.2">
      <c r="A464" s="8" t="s">
        <v>216</v>
      </c>
      <c r="B464" s="8" t="s">
        <v>65</v>
      </c>
      <c r="C464" s="8" t="str">
        <f t="shared" si="30"/>
        <v>MCHUGH Mick</v>
      </c>
      <c r="D464" s="8" t="s">
        <v>1</v>
      </c>
      <c r="E464" s="10" t="s">
        <v>197</v>
      </c>
      <c r="F464" s="9" t="s">
        <v>103</v>
      </c>
      <c r="G464" s="20">
        <v>42540</v>
      </c>
      <c r="H464" s="5"/>
      <c r="I464" s="8"/>
      <c r="J464" s="45">
        <f t="shared" si="31"/>
        <v>0</v>
      </c>
      <c r="K464" s="45">
        <f t="shared" si="32"/>
        <v>0</v>
      </c>
      <c r="L464" s="45">
        <f>COUNTIFS($C$6:$C464,C464,$I$6:$I464,I464)</f>
        <v>0</v>
      </c>
      <c r="M464" s="45" t="s">
        <v>386</v>
      </c>
    </row>
    <row r="465" spans="1:13" x14ac:dyDescent="0.2">
      <c r="A465" s="8" t="s">
        <v>216</v>
      </c>
      <c r="B465" s="8" t="s">
        <v>65</v>
      </c>
      <c r="C465" s="8" t="str">
        <f t="shared" si="30"/>
        <v>MCHUGH Mick</v>
      </c>
      <c r="D465" s="8" t="s">
        <v>1</v>
      </c>
      <c r="E465" s="10" t="s">
        <v>197</v>
      </c>
      <c r="F465" s="9" t="s">
        <v>103</v>
      </c>
      <c r="G465" s="20">
        <v>42554</v>
      </c>
      <c r="H465" s="5"/>
      <c r="I465" s="8"/>
      <c r="J465" s="45">
        <f t="shared" si="31"/>
        <v>0</v>
      </c>
      <c r="K465" s="45">
        <f t="shared" si="32"/>
        <v>0</v>
      </c>
      <c r="L465" s="45">
        <f>COUNTIFS($C$6:$C465,C465,$I$6:$I465,I465)</f>
        <v>0</v>
      </c>
      <c r="M465" s="45" t="s">
        <v>386</v>
      </c>
    </row>
    <row r="466" spans="1:13" x14ac:dyDescent="0.2">
      <c r="A466" s="8" t="s">
        <v>216</v>
      </c>
      <c r="B466" s="8" t="s">
        <v>65</v>
      </c>
      <c r="C466" s="8" t="str">
        <f t="shared" si="30"/>
        <v>MCHUGH Mick</v>
      </c>
      <c r="D466" s="8" t="s">
        <v>1</v>
      </c>
      <c r="E466" s="10" t="s">
        <v>197</v>
      </c>
      <c r="F466" s="9" t="s">
        <v>103</v>
      </c>
      <c r="G466" s="20">
        <v>42589</v>
      </c>
      <c r="H466" s="5"/>
      <c r="I466" s="8"/>
      <c r="J466" s="45">
        <f t="shared" si="31"/>
        <v>0</v>
      </c>
      <c r="K466" s="45">
        <f t="shared" si="32"/>
        <v>0</v>
      </c>
      <c r="L466" s="45">
        <f>COUNTIFS($C$6:$C466,C466,$I$6:$I466,I466)</f>
        <v>0</v>
      </c>
      <c r="M466" s="45" t="s">
        <v>386</v>
      </c>
    </row>
    <row r="467" spans="1:13" x14ac:dyDescent="0.2">
      <c r="A467" s="8" t="s">
        <v>216</v>
      </c>
      <c r="B467" s="8" t="s">
        <v>65</v>
      </c>
      <c r="C467" s="8" t="str">
        <f t="shared" si="30"/>
        <v>MCHUGH Mick</v>
      </c>
      <c r="D467" s="8" t="s">
        <v>1</v>
      </c>
      <c r="E467" s="10" t="s">
        <v>197</v>
      </c>
      <c r="F467" s="9" t="s">
        <v>103</v>
      </c>
      <c r="G467" s="20">
        <v>42596</v>
      </c>
      <c r="H467" s="5"/>
      <c r="I467" s="8"/>
      <c r="J467" s="45">
        <f t="shared" si="31"/>
        <v>0</v>
      </c>
      <c r="K467" s="45">
        <f t="shared" si="32"/>
        <v>0</v>
      </c>
      <c r="L467" s="45">
        <f>COUNTIFS($C$6:$C467,C467,$I$6:$I467,I467)</f>
        <v>0</v>
      </c>
      <c r="M467" s="45" t="s">
        <v>386</v>
      </c>
    </row>
    <row r="468" spans="1:13" x14ac:dyDescent="0.2">
      <c r="A468" s="8" t="s">
        <v>216</v>
      </c>
      <c r="B468" s="8" t="s">
        <v>65</v>
      </c>
      <c r="C468" s="8" t="str">
        <f t="shared" si="30"/>
        <v>MCHUGH Mick</v>
      </c>
      <c r="D468" s="8" t="s">
        <v>1</v>
      </c>
      <c r="E468" s="10" t="s">
        <v>197</v>
      </c>
      <c r="F468" s="9" t="s">
        <v>103</v>
      </c>
      <c r="G468" s="20">
        <v>42610</v>
      </c>
      <c r="H468" s="5"/>
      <c r="I468" s="8"/>
      <c r="J468" s="45">
        <f t="shared" si="31"/>
        <v>0</v>
      </c>
      <c r="K468" s="45">
        <f t="shared" si="32"/>
        <v>0</v>
      </c>
      <c r="L468" s="45">
        <f>COUNTIFS($C$6:$C468,C468,$I$6:$I468,I468)</f>
        <v>0</v>
      </c>
      <c r="M468" s="45" t="s">
        <v>386</v>
      </c>
    </row>
    <row r="469" spans="1:13" x14ac:dyDescent="0.2">
      <c r="A469" s="8" t="s">
        <v>216</v>
      </c>
      <c r="B469" s="8" t="s">
        <v>65</v>
      </c>
      <c r="C469" s="8" t="s">
        <v>340</v>
      </c>
      <c r="D469" s="8" t="s">
        <v>1</v>
      </c>
      <c r="E469" s="10" t="s">
        <v>197</v>
      </c>
      <c r="F469" s="9" t="s">
        <v>103</v>
      </c>
      <c r="G469" s="61">
        <v>42624</v>
      </c>
      <c r="H469" s="5"/>
      <c r="I469" s="8"/>
      <c r="J469" s="45">
        <f t="shared" si="31"/>
        <v>0</v>
      </c>
      <c r="K469" s="45">
        <f t="shared" si="32"/>
        <v>0</v>
      </c>
      <c r="L469" s="45">
        <f>COUNTIFS($C$6:$C469,C469,$I$6:$I469,I469)</f>
        <v>0</v>
      </c>
      <c r="M469" s="45" t="s">
        <v>386</v>
      </c>
    </row>
    <row r="470" spans="1:13" x14ac:dyDescent="0.2">
      <c r="A470" s="8" t="s">
        <v>216</v>
      </c>
      <c r="B470" s="8" t="s">
        <v>65</v>
      </c>
      <c r="C470" s="8" t="s">
        <v>340</v>
      </c>
      <c r="D470" s="8" t="s">
        <v>1</v>
      </c>
      <c r="E470" s="8" t="s">
        <v>197</v>
      </c>
      <c r="F470" s="9" t="s">
        <v>103</v>
      </c>
      <c r="G470" s="61">
        <v>42645</v>
      </c>
      <c r="H470" s="5"/>
      <c r="I470" s="8"/>
      <c r="J470" s="45">
        <f t="shared" si="31"/>
        <v>0</v>
      </c>
      <c r="K470" s="45">
        <f t="shared" si="32"/>
        <v>0</v>
      </c>
      <c r="L470" s="45">
        <f>COUNTIFS($C$6:$C470,C470,$I$6:$I470,I470)</f>
        <v>0</v>
      </c>
      <c r="M470" s="45" t="s">
        <v>386</v>
      </c>
    </row>
    <row r="471" spans="1:13" x14ac:dyDescent="0.2">
      <c r="A471" s="8" t="s">
        <v>216</v>
      </c>
      <c r="B471" s="8" t="s">
        <v>65</v>
      </c>
      <c r="C471" s="8" t="s">
        <v>340</v>
      </c>
      <c r="D471" s="8" t="s">
        <v>1</v>
      </c>
      <c r="E471" s="8" t="s">
        <v>197</v>
      </c>
      <c r="F471" s="9" t="s">
        <v>103</v>
      </c>
      <c r="G471" s="61">
        <v>42659</v>
      </c>
      <c r="H471" s="5"/>
      <c r="I471" s="8"/>
      <c r="J471" s="45">
        <f t="shared" si="31"/>
        <v>0</v>
      </c>
      <c r="K471" s="45">
        <f t="shared" si="32"/>
        <v>0</v>
      </c>
      <c r="L471" s="45">
        <f>COUNTIFS($C$6:$C471,C471,$I$6:$I471,I471)</f>
        <v>0</v>
      </c>
      <c r="M471" s="45" t="s">
        <v>386</v>
      </c>
    </row>
    <row r="472" spans="1:13" x14ac:dyDescent="0.2">
      <c r="A472" s="8" t="s">
        <v>216</v>
      </c>
      <c r="B472" s="8" t="s">
        <v>65</v>
      </c>
      <c r="C472" s="8" t="s">
        <v>340</v>
      </c>
      <c r="D472" s="8" t="s">
        <v>1</v>
      </c>
      <c r="E472" s="8" t="s">
        <v>197</v>
      </c>
      <c r="F472" s="9" t="s">
        <v>103</v>
      </c>
      <c r="G472" s="61">
        <v>42666</v>
      </c>
      <c r="H472" s="5"/>
      <c r="I472" s="8"/>
      <c r="J472" s="45">
        <f t="shared" si="31"/>
        <v>0</v>
      </c>
      <c r="K472" s="45">
        <f t="shared" si="32"/>
        <v>0</v>
      </c>
      <c r="L472" s="45">
        <f>COUNTIFS($C$6:$C472,C472,$I$6:$I472,I472)</f>
        <v>0</v>
      </c>
      <c r="M472" s="45" t="s">
        <v>386</v>
      </c>
    </row>
    <row r="473" spans="1:13" x14ac:dyDescent="0.2">
      <c r="A473" s="8" t="s">
        <v>216</v>
      </c>
      <c r="B473" s="8" t="s">
        <v>65</v>
      </c>
      <c r="C473" s="8" t="s">
        <v>340</v>
      </c>
      <c r="D473" s="8" t="s">
        <v>1</v>
      </c>
      <c r="E473" s="8" t="s">
        <v>197</v>
      </c>
      <c r="F473" s="9" t="s">
        <v>103</v>
      </c>
      <c r="G473" s="61">
        <v>42673</v>
      </c>
      <c r="H473" s="5"/>
      <c r="I473" s="8"/>
      <c r="J473" s="45">
        <f t="shared" si="31"/>
        <v>0</v>
      </c>
      <c r="K473" s="45">
        <f t="shared" si="32"/>
        <v>0</v>
      </c>
      <c r="L473" s="45">
        <f>COUNTIFS($C$6:$C473,C473,$I$6:$I473,I473)</f>
        <v>0</v>
      </c>
      <c r="M473" s="45" t="s">
        <v>386</v>
      </c>
    </row>
    <row r="474" spans="1:13" x14ac:dyDescent="0.2">
      <c r="A474" s="8" t="s">
        <v>164</v>
      </c>
      <c r="B474" s="8" t="s">
        <v>45</v>
      </c>
      <c r="C474" s="8" t="str">
        <f>UPPER(A474)&amp;" "&amp;B474</f>
        <v>MCINTYRE Connor</v>
      </c>
      <c r="D474" s="8" t="s">
        <v>4</v>
      </c>
      <c r="E474" s="11" t="s">
        <v>114</v>
      </c>
      <c r="F474" s="9" t="s">
        <v>103</v>
      </c>
      <c r="G474" s="20">
        <v>42610</v>
      </c>
      <c r="H474" s="5">
        <v>136</v>
      </c>
      <c r="I474" s="8" t="s">
        <v>197</v>
      </c>
      <c r="J474" s="45">
        <f t="shared" si="31"/>
        <v>352</v>
      </c>
      <c r="K474" s="45">
        <f t="shared" si="32"/>
        <v>12.137931034482758</v>
      </c>
      <c r="L474" s="45">
        <f>COUNTIFS($C$6:$C474,C474,$I$6:$I474,I474)</f>
        <v>1</v>
      </c>
      <c r="M474" s="45" t="s">
        <v>387</v>
      </c>
    </row>
    <row r="475" spans="1:13" x14ac:dyDescent="0.2">
      <c r="A475" s="8" t="s">
        <v>164</v>
      </c>
      <c r="B475" s="8" t="s">
        <v>45</v>
      </c>
      <c r="C475" s="8" t="str">
        <f>UPPER(A475)&amp;" "&amp;B475</f>
        <v>MCINTYRE Connor</v>
      </c>
      <c r="D475" s="8" t="s">
        <v>4</v>
      </c>
      <c r="E475" s="11" t="s">
        <v>114</v>
      </c>
      <c r="F475" s="9" t="s">
        <v>103</v>
      </c>
      <c r="G475" s="20">
        <v>42435</v>
      </c>
      <c r="H475" s="5">
        <v>84</v>
      </c>
      <c r="I475" s="8" t="s">
        <v>197</v>
      </c>
      <c r="J475" s="45">
        <f t="shared" si="31"/>
        <v>352</v>
      </c>
      <c r="K475" s="45">
        <f t="shared" si="32"/>
        <v>12.137931034482758</v>
      </c>
      <c r="L475" s="45">
        <f>COUNTIFS($C$6:$C475,C475,$I$6:$I475,I475)</f>
        <v>2</v>
      </c>
      <c r="M475" s="45" t="s">
        <v>387</v>
      </c>
    </row>
    <row r="476" spans="1:13" x14ac:dyDescent="0.2">
      <c r="A476" s="8" t="s">
        <v>164</v>
      </c>
      <c r="B476" s="8" t="s">
        <v>45</v>
      </c>
      <c r="C476" s="8" t="str">
        <f>UPPER(A476)&amp;" "&amp;B476</f>
        <v>MCINTYRE Connor</v>
      </c>
      <c r="D476" s="8" t="s">
        <v>4</v>
      </c>
      <c r="E476" s="11" t="s">
        <v>114</v>
      </c>
      <c r="F476" s="9" t="s">
        <v>103</v>
      </c>
      <c r="G476" s="20">
        <v>42449</v>
      </c>
      <c r="H476" s="5">
        <v>84</v>
      </c>
      <c r="I476" s="8" t="s">
        <v>197</v>
      </c>
      <c r="J476" s="45">
        <f t="shared" si="31"/>
        <v>352</v>
      </c>
      <c r="K476" s="45">
        <f t="shared" si="32"/>
        <v>12.137931034482758</v>
      </c>
      <c r="L476" s="45">
        <f>COUNTIFS($C$6:$C476,C476,$I$6:$I476,I476)</f>
        <v>3</v>
      </c>
      <c r="M476" s="45" t="s">
        <v>387</v>
      </c>
    </row>
    <row r="477" spans="1:13" x14ac:dyDescent="0.2">
      <c r="A477" s="8" t="s">
        <v>164</v>
      </c>
      <c r="B477" s="8" t="s">
        <v>45</v>
      </c>
      <c r="C477" s="8" t="str">
        <f>UPPER(A477)&amp;" "&amp;B477</f>
        <v>MCINTYRE Connor</v>
      </c>
      <c r="D477" s="8" t="s">
        <v>4</v>
      </c>
      <c r="E477" s="11" t="s">
        <v>114</v>
      </c>
      <c r="F477" s="9" t="s">
        <v>103</v>
      </c>
      <c r="G477" s="20">
        <v>42414</v>
      </c>
      <c r="H477" s="5">
        <v>48</v>
      </c>
      <c r="I477" s="8" t="s">
        <v>197</v>
      </c>
      <c r="J477" s="45">
        <f t="shared" si="31"/>
        <v>352</v>
      </c>
      <c r="K477" s="45">
        <f t="shared" si="32"/>
        <v>12.137931034482758</v>
      </c>
      <c r="L477" s="45">
        <f>COUNTIFS($C$6:$C477,C477,$I$6:$I477,I477)</f>
        <v>4</v>
      </c>
      <c r="M477" s="45" t="s">
        <v>387</v>
      </c>
    </row>
    <row r="478" spans="1:13" x14ac:dyDescent="0.2">
      <c r="A478" s="8" t="s">
        <v>164</v>
      </c>
      <c r="B478" s="8" t="s">
        <v>45</v>
      </c>
      <c r="C478" s="8" t="str">
        <f>UPPER(A478)&amp;" "&amp;B478</f>
        <v>MCINTYRE Connor</v>
      </c>
      <c r="D478" s="8" t="s">
        <v>4</v>
      </c>
      <c r="E478" s="11" t="s">
        <v>114</v>
      </c>
      <c r="F478" s="9" t="s">
        <v>103</v>
      </c>
      <c r="G478" s="20">
        <v>42512</v>
      </c>
      <c r="H478" s="5">
        <v>135</v>
      </c>
      <c r="I478" s="8" t="s">
        <v>114</v>
      </c>
      <c r="J478" s="45">
        <f t="shared" si="31"/>
        <v>618</v>
      </c>
      <c r="K478" s="45">
        <f t="shared" si="32"/>
        <v>21.310344827586206</v>
      </c>
      <c r="L478" s="45">
        <f>COUNTIFS($C$6:$C478,C478,$I$6:$I478,I478)</f>
        <v>1</v>
      </c>
      <c r="M478" s="45" t="s">
        <v>387</v>
      </c>
    </row>
    <row r="479" spans="1:13" x14ac:dyDescent="0.2">
      <c r="A479" s="8" t="s">
        <v>164</v>
      </c>
      <c r="B479" s="8" t="s">
        <v>45</v>
      </c>
      <c r="C479" s="8" t="s">
        <v>269</v>
      </c>
      <c r="D479" s="8" t="s">
        <v>4</v>
      </c>
      <c r="E479" s="8" t="s">
        <v>114</v>
      </c>
      <c r="F479" s="9" t="s">
        <v>103</v>
      </c>
      <c r="G479" s="61">
        <v>42673</v>
      </c>
      <c r="H479" s="5">
        <v>116</v>
      </c>
      <c r="I479" s="8" t="s">
        <v>114</v>
      </c>
      <c r="J479" s="45">
        <f t="shared" si="31"/>
        <v>618</v>
      </c>
      <c r="K479" s="45">
        <f t="shared" si="32"/>
        <v>21.310344827586206</v>
      </c>
      <c r="L479" s="45">
        <f>COUNTIFS($C$6:$C479,C479,$I$6:$I479,I479)</f>
        <v>2</v>
      </c>
      <c r="M479" s="45" t="s">
        <v>387</v>
      </c>
    </row>
    <row r="480" spans="1:13" x14ac:dyDescent="0.2">
      <c r="A480" s="8" t="s">
        <v>164</v>
      </c>
      <c r="B480" s="8" t="s">
        <v>45</v>
      </c>
      <c r="C480" s="8" t="str">
        <f>UPPER(A480)&amp;" "&amp;B480</f>
        <v>MCINTYRE Connor</v>
      </c>
      <c r="D480" s="8" t="s">
        <v>4</v>
      </c>
      <c r="E480" s="11" t="s">
        <v>114</v>
      </c>
      <c r="F480" s="9" t="s">
        <v>103</v>
      </c>
      <c r="G480" s="20">
        <v>42589</v>
      </c>
      <c r="H480" s="5">
        <v>115</v>
      </c>
      <c r="I480" s="8" t="s">
        <v>114</v>
      </c>
      <c r="J480" s="45">
        <f t="shared" si="31"/>
        <v>618</v>
      </c>
      <c r="K480" s="45">
        <f t="shared" si="32"/>
        <v>21.310344827586206</v>
      </c>
      <c r="L480" s="45">
        <f>COUNTIFS($C$6:$C480,C480,$I$6:$I480,I480)</f>
        <v>3</v>
      </c>
      <c r="M480" s="45" t="s">
        <v>387</v>
      </c>
    </row>
    <row r="481" spans="1:13" x14ac:dyDescent="0.2">
      <c r="A481" s="8" t="s">
        <v>164</v>
      </c>
      <c r="B481" s="8" t="s">
        <v>45</v>
      </c>
      <c r="C481" s="8" t="s">
        <v>269</v>
      </c>
      <c r="D481" s="8" t="s">
        <v>4</v>
      </c>
      <c r="E481" s="8" t="s">
        <v>114</v>
      </c>
      <c r="F481" s="9" t="s">
        <v>103</v>
      </c>
      <c r="G481" s="61">
        <v>42645</v>
      </c>
      <c r="H481" s="5">
        <v>106</v>
      </c>
      <c r="I481" s="8" t="s">
        <v>114</v>
      </c>
      <c r="J481" s="45">
        <f t="shared" si="31"/>
        <v>618</v>
      </c>
      <c r="K481" s="45">
        <f t="shared" si="32"/>
        <v>21.310344827586206</v>
      </c>
      <c r="L481" s="45">
        <f>COUNTIFS($C$6:$C481,C481,$I$6:$I481,I481)</f>
        <v>4</v>
      </c>
      <c r="M481" s="45" t="s">
        <v>387</v>
      </c>
    </row>
    <row r="482" spans="1:13" x14ac:dyDescent="0.2">
      <c r="A482" s="8" t="s">
        <v>164</v>
      </c>
      <c r="B482" s="8" t="s">
        <v>45</v>
      </c>
      <c r="C482" s="8" t="str">
        <f t="shared" ref="C482:C496" si="33">UPPER(A482)&amp;" "&amp;B482</f>
        <v>MCINTYRE Connor</v>
      </c>
      <c r="D482" s="8" t="s">
        <v>4</v>
      </c>
      <c r="E482" s="11" t="s">
        <v>114</v>
      </c>
      <c r="F482" s="9" t="s">
        <v>103</v>
      </c>
      <c r="G482" s="20">
        <v>42540</v>
      </c>
      <c r="H482" s="5">
        <v>97</v>
      </c>
      <c r="I482" s="8" t="s">
        <v>114</v>
      </c>
      <c r="J482" s="45">
        <f t="shared" si="31"/>
        <v>618</v>
      </c>
      <c r="K482" s="45">
        <f t="shared" si="32"/>
        <v>21.310344827586206</v>
      </c>
      <c r="L482" s="45">
        <f>COUNTIFS($C$6:$C482,C482,$I$6:$I482,I482)</f>
        <v>5</v>
      </c>
      <c r="M482" s="45" t="s">
        <v>387</v>
      </c>
    </row>
    <row r="483" spans="1:13" x14ac:dyDescent="0.2">
      <c r="A483" s="8" t="s">
        <v>164</v>
      </c>
      <c r="B483" s="8" t="s">
        <v>45</v>
      </c>
      <c r="C483" s="8" t="str">
        <f t="shared" si="33"/>
        <v>MCINTYRE Connor</v>
      </c>
      <c r="D483" s="8" t="s">
        <v>4</v>
      </c>
      <c r="E483" s="11" t="s">
        <v>114</v>
      </c>
      <c r="F483" s="9" t="s">
        <v>103</v>
      </c>
      <c r="G483" s="20">
        <v>42477</v>
      </c>
      <c r="H483" s="5">
        <v>49</v>
      </c>
      <c r="I483" s="8" t="str">
        <f>E483</f>
        <v>COMP SIGHT</v>
      </c>
      <c r="J483" s="45">
        <f t="shared" si="31"/>
        <v>618</v>
      </c>
      <c r="K483" s="45">
        <f t="shared" si="32"/>
        <v>21.310344827586206</v>
      </c>
      <c r="L483" s="45">
        <f>COUNTIFS($C$6:$C483,C483,$I$6:$I483,I483)</f>
        <v>6</v>
      </c>
      <c r="M483" s="45" t="s">
        <v>387</v>
      </c>
    </row>
    <row r="484" spans="1:13" x14ac:dyDescent="0.2">
      <c r="A484" s="8" t="s">
        <v>164</v>
      </c>
      <c r="B484" s="8" t="s">
        <v>45</v>
      </c>
      <c r="C484" s="8" t="str">
        <f t="shared" si="33"/>
        <v>MCINTYRE Connor</v>
      </c>
      <c r="D484" s="8" t="s">
        <v>4</v>
      </c>
      <c r="E484" s="11" t="s">
        <v>114</v>
      </c>
      <c r="F484" s="9" t="s">
        <v>103</v>
      </c>
      <c r="G484" s="20">
        <v>42386</v>
      </c>
      <c r="H484" s="3"/>
      <c r="I484" s="8"/>
      <c r="J484" s="45">
        <f t="shared" si="31"/>
        <v>0</v>
      </c>
      <c r="K484" s="45">
        <f t="shared" si="32"/>
        <v>0</v>
      </c>
      <c r="L484" s="45">
        <f>COUNTIFS($C$6:$C484,C484,$I$6:$I484,I484)</f>
        <v>0</v>
      </c>
      <c r="M484" s="45" t="s">
        <v>387</v>
      </c>
    </row>
    <row r="485" spans="1:13" x14ac:dyDescent="0.2">
      <c r="A485" s="8" t="s">
        <v>164</v>
      </c>
      <c r="B485" s="8" t="s">
        <v>45</v>
      </c>
      <c r="C485" s="8" t="str">
        <f t="shared" si="33"/>
        <v>MCINTYRE Connor</v>
      </c>
      <c r="D485" s="8" t="s">
        <v>4</v>
      </c>
      <c r="E485" s="11" t="s">
        <v>114</v>
      </c>
      <c r="F485" s="9" t="s">
        <v>103</v>
      </c>
      <c r="G485" s="20">
        <v>42400</v>
      </c>
      <c r="H485" s="5"/>
      <c r="I485" s="8"/>
      <c r="J485" s="45">
        <f t="shared" si="31"/>
        <v>0</v>
      </c>
      <c r="K485" s="45">
        <f t="shared" si="32"/>
        <v>0</v>
      </c>
      <c r="L485" s="45">
        <f>COUNTIFS($C$6:$C485,C485,$I$6:$I485,I485)</f>
        <v>0</v>
      </c>
      <c r="M485" s="45" t="s">
        <v>387</v>
      </c>
    </row>
    <row r="486" spans="1:13" x14ac:dyDescent="0.2">
      <c r="A486" s="8" t="s">
        <v>164</v>
      </c>
      <c r="B486" s="8" t="s">
        <v>45</v>
      </c>
      <c r="C486" s="8" t="str">
        <f t="shared" si="33"/>
        <v>MCINTYRE Connor</v>
      </c>
      <c r="D486" s="8" t="s">
        <v>4</v>
      </c>
      <c r="E486" s="11" t="s">
        <v>114</v>
      </c>
      <c r="F486" s="9" t="s">
        <v>103</v>
      </c>
      <c r="G486" s="20">
        <v>42407</v>
      </c>
      <c r="H486" s="5"/>
      <c r="I486" s="8"/>
      <c r="J486" s="45">
        <f t="shared" si="31"/>
        <v>0</v>
      </c>
      <c r="K486" s="45">
        <f t="shared" si="32"/>
        <v>0</v>
      </c>
      <c r="L486" s="45">
        <f>COUNTIFS($C$6:$C486,C486,$I$6:$I486,I486)</f>
        <v>0</v>
      </c>
      <c r="M486" s="45" t="s">
        <v>387</v>
      </c>
    </row>
    <row r="487" spans="1:13" x14ac:dyDescent="0.2">
      <c r="A487" s="8" t="s">
        <v>164</v>
      </c>
      <c r="B487" s="8" t="s">
        <v>45</v>
      </c>
      <c r="C487" s="8" t="str">
        <f t="shared" si="33"/>
        <v>MCINTYRE Connor</v>
      </c>
      <c r="D487" s="8" t="s">
        <v>4</v>
      </c>
      <c r="E487" s="11" t="s">
        <v>114</v>
      </c>
      <c r="F487" s="9" t="s">
        <v>103</v>
      </c>
      <c r="G487" s="20">
        <v>42421</v>
      </c>
      <c r="H487" s="5"/>
      <c r="I487" s="8"/>
      <c r="J487" s="45">
        <f t="shared" si="31"/>
        <v>0</v>
      </c>
      <c r="K487" s="45">
        <f t="shared" si="32"/>
        <v>0</v>
      </c>
      <c r="L487" s="45">
        <f>COUNTIFS($C$6:$C487,C487,$I$6:$I487,I487)</f>
        <v>0</v>
      </c>
      <c r="M487" s="45" t="s">
        <v>387</v>
      </c>
    </row>
    <row r="488" spans="1:13" x14ac:dyDescent="0.2">
      <c r="A488" s="8" t="s">
        <v>164</v>
      </c>
      <c r="B488" s="8" t="s">
        <v>45</v>
      </c>
      <c r="C488" s="8" t="str">
        <f t="shared" si="33"/>
        <v>MCINTYRE Connor</v>
      </c>
      <c r="D488" s="8" t="s">
        <v>4</v>
      </c>
      <c r="E488" s="11" t="s">
        <v>114</v>
      </c>
      <c r="F488" s="9" t="s">
        <v>103</v>
      </c>
      <c r="G488" s="20">
        <v>42428</v>
      </c>
      <c r="H488" s="5"/>
      <c r="I488" s="8"/>
      <c r="J488" s="45">
        <f t="shared" si="31"/>
        <v>0</v>
      </c>
      <c r="K488" s="45">
        <f t="shared" si="32"/>
        <v>0</v>
      </c>
      <c r="L488" s="45">
        <f>COUNTIFS($C$6:$C488,C488,$I$6:$I488,I488)</f>
        <v>0</v>
      </c>
      <c r="M488" s="45" t="s">
        <v>387</v>
      </c>
    </row>
    <row r="489" spans="1:13" x14ac:dyDescent="0.2">
      <c r="A489" s="8" t="s">
        <v>164</v>
      </c>
      <c r="B489" s="8" t="s">
        <v>45</v>
      </c>
      <c r="C489" s="8" t="str">
        <f t="shared" si="33"/>
        <v>MCINTYRE Connor</v>
      </c>
      <c r="D489" s="8" t="s">
        <v>4</v>
      </c>
      <c r="E489" s="11" t="s">
        <v>114</v>
      </c>
      <c r="F489" s="9" t="s">
        <v>103</v>
      </c>
      <c r="G489" s="20">
        <v>42442</v>
      </c>
      <c r="H489" s="5"/>
      <c r="I489" s="8"/>
      <c r="J489" s="45">
        <f t="shared" si="31"/>
        <v>0</v>
      </c>
      <c r="K489" s="45">
        <f t="shared" si="32"/>
        <v>0</v>
      </c>
      <c r="L489" s="45">
        <f>COUNTIFS($C$6:$C489,C489,$I$6:$I489,I489)</f>
        <v>0</v>
      </c>
      <c r="M489" s="45" t="s">
        <v>387</v>
      </c>
    </row>
    <row r="490" spans="1:13" x14ac:dyDescent="0.2">
      <c r="A490" s="8" t="s">
        <v>164</v>
      </c>
      <c r="B490" s="8" t="s">
        <v>45</v>
      </c>
      <c r="C490" s="8" t="str">
        <f t="shared" si="33"/>
        <v>MCINTYRE Connor</v>
      </c>
      <c r="D490" s="8" t="s">
        <v>4</v>
      </c>
      <c r="E490" s="11" t="s">
        <v>114</v>
      </c>
      <c r="F490" s="9" t="s">
        <v>103</v>
      </c>
      <c r="G490" s="20">
        <v>42463</v>
      </c>
      <c r="H490" s="5"/>
      <c r="I490" s="8"/>
      <c r="J490" s="45">
        <f t="shared" si="31"/>
        <v>0</v>
      </c>
      <c r="K490" s="45">
        <f t="shared" si="32"/>
        <v>0</v>
      </c>
      <c r="L490" s="45">
        <f>COUNTIFS($C$6:$C490,C490,$I$6:$I490,I490)</f>
        <v>0</v>
      </c>
      <c r="M490" s="45" t="s">
        <v>387</v>
      </c>
    </row>
    <row r="491" spans="1:13" x14ac:dyDescent="0.2">
      <c r="A491" s="8" t="s">
        <v>164</v>
      </c>
      <c r="B491" s="8" t="s">
        <v>45</v>
      </c>
      <c r="C491" s="8" t="str">
        <f t="shared" si="33"/>
        <v>MCINTYRE Connor</v>
      </c>
      <c r="D491" s="8" t="s">
        <v>4</v>
      </c>
      <c r="E491" s="11" t="s">
        <v>114</v>
      </c>
      <c r="F491" s="9" t="s">
        <v>103</v>
      </c>
      <c r="G491" s="20">
        <v>42505</v>
      </c>
      <c r="H491" s="5"/>
      <c r="I491" s="8"/>
      <c r="J491" s="45">
        <f t="shared" si="31"/>
        <v>0</v>
      </c>
      <c r="K491" s="45">
        <f t="shared" si="32"/>
        <v>0</v>
      </c>
      <c r="L491" s="45">
        <f>COUNTIFS($C$6:$C491,C491,$I$6:$I491,I491)</f>
        <v>0</v>
      </c>
      <c r="M491" s="45" t="s">
        <v>387</v>
      </c>
    </row>
    <row r="492" spans="1:13" x14ac:dyDescent="0.2">
      <c r="A492" s="8" t="s">
        <v>164</v>
      </c>
      <c r="B492" s="8" t="s">
        <v>45</v>
      </c>
      <c r="C492" s="8" t="str">
        <f t="shared" si="33"/>
        <v>MCINTYRE Connor</v>
      </c>
      <c r="D492" s="8" t="s">
        <v>4</v>
      </c>
      <c r="E492" s="11" t="s">
        <v>114</v>
      </c>
      <c r="F492" s="9" t="s">
        <v>103</v>
      </c>
      <c r="G492" s="20">
        <v>42519</v>
      </c>
      <c r="H492" s="5"/>
      <c r="I492" s="8"/>
      <c r="J492" s="45">
        <f t="shared" si="31"/>
        <v>0</v>
      </c>
      <c r="K492" s="45">
        <f t="shared" si="32"/>
        <v>0</v>
      </c>
      <c r="L492" s="45">
        <f>COUNTIFS($C$6:$C492,C492,$I$6:$I492,I492)</f>
        <v>0</v>
      </c>
      <c r="M492" s="45" t="s">
        <v>387</v>
      </c>
    </row>
    <row r="493" spans="1:13" x14ac:dyDescent="0.2">
      <c r="A493" s="8" t="s">
        <v>164</v>
      </c>
      <c r="B493" s="8" t="s">
        <v>45</v>
      </c>
      <c r="C493" s="8" t="str">
        <f t="shared" si="33"/>
        <v>MCINTYRE Connor</v>
      </c>
      <c r="D493" s="8" t="s">
        <v>4</v>
      </c>
      <c r="E493" s="11" t="s">
        <v>114</v>
      </c>
      <c r="F493" s="9" t="s">
        <v>103</v>
      </c>
      <c r="G493" s="20">
        <v>42526</v>
      </c>
      <c r="H493" s="5"/>
      <c r="I493" s="8"/>
      <c r="J493" s="45">
        <f t="shared" si="31"/>
        <v>0</v>
      </c>
      <c r="K493" s="45">
        <f t="shared" si="32"/>
        <v>0</v>
      </c>
      <c r="L493" s="45">
        <f>COUNTIFS($C$6:$C493,C493,$I$6:$I493,I493)</f>
        <v>0</v>
      </c>
      <c r="M493" s="45" t="s">
        <v>387</v>
      </c>
    </row>
    <row r="494" spans="1:13" x14ac:dyDescent="0.2">
      <c r="A494" s="8" t="s">
        <v>164</v>
      </c>
      <c r="B494" s="8" t="s">
        <v>45</v>
      </c>
      <c r="C494" s="8" t="str">
        <f t="shared" si="33"/>
        <v>MCINTYRE Connor</v>
      </c>
      <c r="D494" s="8" t="s">
        <v>4</v>
      </c>
      <c r="E494" s="11" t="s">
        <v>114</v>
      </c>
      <c r="F494" s="9" t="s">
        <v>103</v>
      </c>
      <c r="G494" s="20">
        <v>42554</v>
      </c>
      <c r="H494" s="5"/>
      <c r="I494" s="8"/>
      <c r="J494" s="45">
        <f t="shared" si="31"/>
        <v>0</v>
      </c>
      <c r="K494" s="45">
        <f t="shared" si="32"/>
        <v>0</v>
      </c>
      <c r="L494" s="45">
        <f>COUNTIFS($C$6:$C494,C494,$I$6:$I494,I494)</f>
        <v>0</v>
      </c>
      <c r="M494" s="45" t="s">
        <v>387</v>
      </c>
    </row>
    <row r="495" spans="1:13" x14ac:dyDescent="0.2">
      <c r="A495" s="8" t="s">
        <v>164</v>
      </c>
      <c r="B495" s="8" t="s">
        <v>45</v>
      </c>
      <c r="C495" s="8" t="str">
        <f t="shared" si="33"/>
        <v>MCINTYRE Connor</v>
      </c>
      <c r="D495" s="8" t="s">
        <v>4</v>
      </c>
      <c r="E495" s="11" t="s">
        <v>114</v>
      </c>
      <c r="F495" s="9" t="s">
        <v>103</v>
      </c>
      <c r="G495" s="20">
        <v>42561</v>
      </c>
      <c r="H495" s="5"/>
      <c r="I495" s="8"/>
      <c r="J495" s="45">
        <f t="shared" si="31"/>
        <v>0</v>
      </c>
      <c r="K495" s="45">
        <f t="shared" si="32"/>
        <v>0</v>
      </c>
      <c r="L495" s="45">
        <f>COUNTIFS($C$6:$C495,C495,$I$6:$I495,I495)</f>
        <v>0</v>
      </c>
      <c r="M495" s="45" t="s">
        <v>387</v>
      </c>
    </row>
    <row r="496" spans="1:13" x14ac:dyDescent="0.2">
      <c r="A496" s="8" t="s">
        <v>164</v>
      </c>
      <c r="B496" s="8" t="s">
        <v>45</v>
      </c>
      <c r="C496" s="8" t="str">
        <f t="shared" si="33"/>
        <v>MCINTYRE Connor</v>
      </c>
      <c r="D496" s="8" t="s">
        <v>4</v>
      </c>
      <c r="E496" s="11" t="s">
        <v>114</v>
      </c>
      <c r="F496" s="9" t="s">
        <v>103</v>
      </c>
      <c r="G496" s="20">
        <v>42596</v>
      </c>
      <c r="H496" s="5"/>
      <c r="I496" s="8"/>
      <c r="J496" s="45">
        <f t="shared" si="31"/>
        <v>0</v>
      </c>
      <c r="K496" s="45">
        <f t="shared" si="32"/>
        <v>0</v>
      </c>
      <c r="L496" s="45">
        <f>COUNTIFS($C$6:$C496,C496,$I$6:$I496,I496)</f>
        <v>0</v>
      </c>
      <c r="M496" s="45" t="s">
        <v>387</v>
      </c>
    </row>
    <row r="497" spans="1:13" x14ac:dyDescent="0.2">
      <c r="A497" s="8" t="s">
        <v>164</v>
      </c>
      <c r="B497" s="8" t="s">
        <v>45</v>
      </c>
      <c r="C497" s="8" t="s">
        <v>269</v>
      </c>
      <c r="D497" s="8" t="s">
        <v>4</v>
      </c>
      <c r="E497" s="11" t="s">
        <v>114</v>
      </c>
      <c r="F497" s="9" t="s">
        <v>103</v>
      </c>
      <c r="G497" s="61">
        <v>42617</v>
      </c>
      <c r="H497" s="5"/>
      <c r="I497" s="8"/>
      <c r="J497" s="45">
        <f t="shared" si="31"/>
        <v>0</v>
      </c>
      <c r="K497" s="45">
        <f t="shared" si="32"/>
        <v>0</v>
      </c>
      <c r="L497" s="45">
        <f>COUNTIFS($C$6:$C497,C497,$I$6:$I497,I497)</f>
        <v>0</v>
      </c>
      <c r="M497" s="45" t="s">
        <v>387</v>
      </c>
    </row>
    <row r="498" spans="1:13" x14ac:dyDescent="0.2">
      <c r="A498" s="8" t="s">
        <v>164</v>
      </c>
      <c r="B498" s="8" t="s">
        <v>45</v>
      </c>
      <c r="C498" s="8" t="s">
        <v>269</v>
      </c>
      <c r="D498" s="8" t="s">
        <v>4</v>
      </c>
      <c r="E498" s="11" t="s">
        <v>114</v>
      </c>
      <c r="F498" s="9" t="s">
        <v>103</v>
      </c>
      <c r="G498" s="61">
        <v>42624</v>
      </c>
      <c r="H498" s="5"/>
      <c r="I498" s="8"/>
      <c r="J498" s="45">
        <f t="shared" si="31"/>
        <v>0</v>
      </c>
      <c r="K498" s="45">
        <f t="shared" si="32"/>
        <v>0</v>
      </c>
      <c r="L498" s="45">
        <f>COUNTIFS($C$6:$C498,C498,$I$6:$I498,I498)</f>
        <v>0</v>
      </c>
      <c r="M498" s="45" t="s">
        <v>387</v>
      </c>
    </row>
    <row r="499" spans="1:13" x14ac:dyDescent="0.2">
      <c r="A499" s="8" t="s">
        <v>164</v>
      </c>
      <c r="B499" s="8" t="s">
        <v>45</v>
      </c>
      <c r="C499" s="8" t="s">
        <v>269</v>
      </c>
      <c r="D499" s="8" t="s">
        <v>4</v>
      </c>
      <c r="E499" s="11" t="s">
        <v>114</v>
      </c>
      <c r="F499" s="9" t="s">
        <v>103</v>
      </c>
      <c r="G499" s="61">
        <v>42631</v>
      </c>
      <c r="H499" s="5"/>
      <c r="I499" s="8"/>
      <c r="J499" s="45">
        <f t="shared" si="31"/>
        <v>0</v>
      </c>
      <c r="K499" s="45">
        <f t="shared" si="32"/>
        <v>0</v>
      </c>
      <c r="L499" s="45">
        <f>COUNTIFS($C$6:$C499,C499,$I$6:$I499,I499)</f>
        <v>0</v>
      </c>
      <c r="M499" s="45" t="s">
        <v>387</v>
      </c>
    </row>
    <row r="500" spans="1:13" x14ac:dyDescent="0.2">
      <c r="A500" s="8" t="s">
        <v>164</v>
      </c>
      <c r="B500" s="8" t="s">
        <v>45</v>
      </c>
      <c r="C500" s="8" t="s">
        <v>269</v>
      </c>
      <c r="D500" s="8" t="s">
        <v>4</v>
      </c>
      <c r="E500" s="11" t="s">
        <v>114</v>
      </c>
      <c r="F500" s="9" t="s">
        <v>103</v>
      </c>
      <c r="G500" s="61">
        <v>42652</v>
      </c>
      <c r="H500" s="5"/>
      <c r="I500" s="8"/>
      <c r="J500" s="45">
        <f t="shared" si="31"/>
        <v>0</v>
      </c>
      <c r="K500" s="45">
        <f t="shared" si="32"/>
        <v>0</v>
      </c>
      <c r="L500" s="45">
        <f>COUNTIFS($C$6:$C500,C500,$I$6:$I500,I500)</f>
        <v>0</v>
      </c>
      <c r="M500" s="45" t="s">
        <v>387</v>
      </c>
    </row>
    <row r="501" spans="1:13" x14ac:dyDescent="0.2">
      <c r="A501" s="8" t="s">
        <v>164</v>
      </c>
      <c r="B501" s="8" t="s">
        <v>45</v>
      </c>
      <c r="C501" s="8" t="s">
        <v>269</v>
      </c>
      <c r="D501" s="8" t="s">
        <v>4</v>
      </c>
      <c r="E501" s="8" t="s">
        <v>114</v>
      </c>
      <c r="F501" s="9" t="s">
        <v>103</v>
      </c>
      <c r="G501" s="61">
        <v>42659</v>
      </c>
      <c r="H501" s="5"/>
      <c r="I501" s="8"/>
      <c r="J501" s="45">
        <f t="shared" si="31"/>
        <v>0</v>
      </c>
      <c r="K501" s="45">
        <f t="shared" si="32"/>
        <v>0</v>
      </c>
      <c r="L501" s="45">
        <f>COUNTIFS($C$6:$C501,C501,$I$6:$I501,I501)</f>
        <v>0</v>
      </c>
      <c r="M501" s="45" t="s">
        <v>387</v>
      </c>
    </row>
    <row r="502" spans="1:13" x14ac:dyDescent="0.2">
      <c r="A502" s="8" t="s">
        <v>164</v>
      </c>
      <c r="B502" s="8" t="s">
        <v>45</v>
      </c>
      <c r="C502" s="8" t="s">
        <v>269</v>
      </c>
      <c r="D502" s="8" t="s">
        <v>4</v>
      </c>
      <c r="E502" s="8" t="s">
        <v>114</v>
      </c>
      <c r="F502" s="9" t="s">
        <v>103</v>
      </c>
      <c r="G502" s="61">
        <v>42666</v>
      </c>
      <c r="H502" s="5"/>
      <c r="I502" s="8"/>
      <c r="J502" s="45">
        <f t="shared" si="31"/>
        <v>0</v>
      </c>
      <c r="K502" s="45">
        <f t="shared" si="32"/>
        <v>0</v>
      </c>
      <c r="L502" s="45">
        <f>COUNTIFS($C$6:$C502,C502,$I$6:$I502,I502)</f>
        <v>0</v>
      </c>
      <c r="M502" s="45" t="s">
        <v>387</v>
      </c>
    </row>
    <row r="503" spans="1:13" x14ac:dyDescent="0.2">
      <c r="A503" s="8" t="s">
        <v>219</v>
      </c>
      <c r="B503" s="8" t="s">
        <v>17</v>
      </c>
      <c r="C503" s="8" t="str">
        <f>UPPER(A503)&amp;" "&amp;B503</f>
        <v>MCLEOD Janine</v>
      </c>
      <c r="D503" s="8" t="s">
        <v>1</v>
      </c>
      <c r="E503" s="8" t="s">
        <v>114</v>
      </c>
      <c r="F503" s="9" t="s">
        <v>10</v>
      </c>
      <c r="G503" s="20">
        <v>42400</v>
      </c>
      <c r="H503" s="5">
        <v>178</v>
      </c>
      <c r="I503" s="8" t="s">
        <v>114</v>
      </c>
      <c r="J503" s="45">
        <f t="shared" si="31"/>
        <v>4090</v>
      </c>
      <c r="K503" s="45">
        <f t="shared" si="32"/>
        <v>141.0344827586207</v>
      </c>
      <c r="L503" s="45">
        <f>COUNTIFS($C$6:$C503,C503,$I$6:$I503,I503)</f>
        <v>1</v>
      </c>
      <c r="M503" s="45" t="s">
        <v>386</v>
      </c>
    </row>
    <row r="504" spans="1:13" x14ac:dyDescent="0.2">
      <c r="A504" s="8" t="s">
        <v>219</v>
      </c>
      <c r="B504" s="8" t="s">
        <v>17</v>
      </c>
      <c r="C504" s="8" t="s">
        <v>341</v>
      </c>
      <c r="D504" s="8" t="s">
        <v>1</v>
      </c>
      <c r="E504" s="8" t="s">
        <v>114</v>
      </c>
      <c r="F504" s="9" t="s">
        <v>10</v>
      </c>
      <c r="G504" s="61">
        <v>42666</v>
      </c>
      <c r="H504" s="5">
        <v>178</v>
      </c>
      <c r="I504" s="8" t="s">
        <v>114</v>
      </c>
      <c r="J504" s="45">
        <f t="shared" si="31"/>
        <v>4090</v>
      </c>
      <c r="K504" s="45">
        <f t="shared" si="32"/>
        <v>141.0344827586207</v>
      </c>
      <c r="L504" s="45">
        <f>COUNTIFS($C$6:$C504,C504,$I$6:$I504,I504)</f>
        <v>2</v>
      </c>
      <c r="M504" s="45" t="s">
        <v>386</v>
      </c>
    </row>
    <row r="505" spans="1:13" x14ac:dyDescent="0.2">
      <c r="A505" s="8" t="s">
        <v>219</v>
      </c>
      <c r="B505" s="8" t="s">
        <v>17</v>
      </c>
      <c r="C505" s="8" t="s">
        <v>341</v>
      </c>
      <c r="D505" s="8" t="s">
        <v>1</v>
      </c>
      <c r="E505" s="8" t="s">
        <v>114</v>
      </c>
      <c r="F505" s="9" t="s">
        <v>10</v>
      </c>
      <c r="G505" s="61">
        <v>42617</v>
      </c>
      <c r="H505" s="5">
        <v>177</v>
      </c>
      <c r="I505" s="8" t="s">
        <v>114</v>
      </c>
      <c r="J505" s="45">
        <f t="shared" si="31"/>
        <v>4090</v>
      </c>
      <c r="K505" s="45">
        <f t="shared" si="32"/>
        <v>141.0344827586207</v>
      </c>
      <c r="L505" s="45">
        <f>COUNTIFS($C$6:$C505,C505,$I$6:$I505,I505)</f>
        <v>3</v>
      </c>
      <c r="M505" s="45" t="s">
        <v>386</v>
      </c>
    </row>
    <row r="506" spans="1:13" x14ac:dyDescent="0.2">
      <c r="A506" s="8" t="s">
        <v>219</v>
      </c>
      <c r="B506" s="8" t="s">
        <v>17</v>
      </c>
      <c r="C506" s="8" t="str">
        <f>UPPER(A506)&amp;" "&amp;B506</f>
        <v>MCLEOD Janine</v>
      </c>
      <c r="D506" s="8" t="s">
        <v>1</v>
      </c>
      <c r="E506" s="8" t="s">
        <v>114</v>
      </c>
      <c r="F506" s="9" t="s">
        <v>10</v>
      </c>
      <c r="G506" s="20">
        <v>42540</v>
      </c>
      <c r="H506" s="5">
        <v>174</v>
      </c>
      <c r="I506" s="8" t="s">
        <v>114</v>
      </c>
      <c r="J506" s="45">
        <f t="shared" si="31"/>
        <v>4090</v>
      </c>
      <c r="K506" s="45">
        <f t="shared" si="32"/>
        <v>141.0344827586207</v>
      </c>
      <c r="L506" s="45">
        <f>COUNTIFS($C$6:$C506,C506,$I$6:$I506,I506)</f>
        <v>4</v>
      </c>
      <c r="M506" s="45" t="s">
        <v>386</v>
      </c>
    </row>
    <row r="507" spans="1:13" x14ac:dyDescent="0.2">
      <c r="A507" s="8" t="s">
        <v>219</v>
      </c>
      <c r="B507" s="8" t="s">
        <v>17</v>
      </c>
      <c r="C507" s="8" t="str">
        <f>UPPER(A507)&amp;" "&amp;B507</f>
        <v>MCLEOD Janine</v>
      </c>
      <c r="D507" s="8" t="s">
        <v>1</v>
      </c>
      <c r="E507" s="8" t="s">
        <v>114</v>
      </c>
      <c r="F507" s="9" t="s">
        <v>10</v>
      </c>
      <c r="G507" s="20">
        <v>42561</v>
      </c>
      <c r="H507" s="5">
        <v>174</v>
      </c>
      <c r="I507" s="8" t="s">
        <v>114</v>
      </c>
      <c r="J507" s="45">
        <f t="shared" si="31"/>
        <v>4090</v>
      </c>
      <c r="K507" s="45">
        <f t="shared" si="32"/>
        <v>141.0344827586207</v>
      </c>
      <c r="L507" s="45">
        <f>COUNTIFS($C$6:$C507,C507,$I$6:$I507,I507)</f>
        <v>5</v>
      </c>
      <c r="M507" s="45" t="s">
        <v>386</v>
      </c>
    </row>
    <row r="508" spans="1:13" x14ac:dyDescent="0.2">
      <c r="A508" s="8" t="s">
        <v>219</v>
      </c>
      <c r="B508" s="8" t="s">
        <v>17</v>
      </c>
      <c r="C508" s="8" t="s">
        <v>341</v>
      </c>
      <c r="D508" s="8" t="s">
        <v>1</v>
      </c>
      <c r="E508" s="8" t="s">
        <v>114</v>
      </c>
      <c r="F508" s="9" t="s">
        <v>10</v>
      </c>
      <c r="G508" s="61">
        <v>42659</v>
      </c>
      <c r="H508" s="5">
        <v>173</v>
      </c>
      <c r="I508" s="8" t="s">
        <v>114</v>
      </c>
      <c r="J508" s="45">
        <f t="shared" si="31"/>
        <v>4090</v>
      </c>
      <c r="K508" s="45">
        <f t="shared" si="32"/>
        <v>141.0344827586207</v>
      </c>
      <c r="L508" s="45">
        <f>COUNTIFS($C$6:$C508,C508,$I$6:$I508,I508)</f>
        <v>6</v>
      </c>
      <c r="M508" s="45" t="s">
        <v>386</v>
      </c>
    </row>
    <row r="509" spans="1:13" x14ac:dyDescent="0.2">
      <c r="A509" s="8" t="s">
        <v>219</v>
      </c>
      <c r="B509" s="8" t="s">
        <v>17</v>
      </c>
      <c r="C509" s="8" t="s">
        <v>341</v>
      </c>
      <c r="D509" s="8" t="s">
        <v>1</v>
      </c>
      <c r="E509" s="8" t="s">
        <v>114</v>
      </c>
      <c r="F509" s="9" t="s">
        <v>10</v>
      </c>
      <c r="G509" s="61">
        <v>42645</v>
      </c>
      <c r="H509" s="5">
        <v>169</v>
      </c>
      <c r="I509" s="8" t="s">
        <v>114</v>
      </c>
      <c r="J509" s="45">
        <f t="shared" si="31"/>
        <v>4090</v>
      </c>
      <c r="K509" s="45">
        <f t="shared" si="32"/>
        <v>141.0344827586207</v>
      </c>
      <c r="L509" s="45">
        <f>COUNTIFS($C$6:$C509,C509,$I$6:$I509,I509)</f>
        <v>7</v>
      </c>
      <c r="M509" s="45" t="s">
        <v>386</v>
      </c>
    </row>
    <row r="510" spans="1:13" x14ac:dyDescent="0.2">
      <c r="A510" s="8" t="s">
        <v>219</v>
      </c>
      <c r="B510" s="8" t="s">
        <v>17</v>
      </c>
      <c r="C510" s="8" t="str">
        <f t="shared" ref="C510:C522" si="34">UPPER(A510)&amp;" "&amp;B510</f>
        <v>MCLEOD Janine</v>
      </c>
      <c r="D510" s="8" t="s">
        <v>1</v>
      </c>
      <c r="E510" s="8" t="s">
        <v>114</v>
      </c>
      <c r="F510" s="9" t="s">
        <v>10</v>
      </c>
      <c r="G510" s="20">
        <v>42505</v>
      </c>
      <c r="H510" s="5">
        <v>168</v>
      </c>
      <c r="I510" s="8" t="s">
        <v>114</v>
      </c>
      <c r="J510" s="45">
        <f t="shared" si="31"/>
        <v>4090</v>
      </c>
      <c r="K510" s="45">
        <f t="shared" si="32"/>
        <v>141.0344827586207</v>
      </c>
      <c r="L510" s="45">
        <f>COUNTIFS($C$6:$C510,C510,$I$6:$I510,I510)</f>
        <v>8</v>
      </c>
      <c r="M510" s="45" t="s">
        <v>386</v>
      </c>
    </row>
    <row r="511" spans="1:13" x14ac:dyDescent="0.2">
      <c r="A511" s="8" t="s">
        <v>219</v>
      </c>
      <c r="B511" s="8" t="s">
        <v>17</v>
      </c>
      <c r="C511" s="8" t="str">
        <f t="shared" si="34"/>
        <v>MCLEOD Janine</v>
      </c>
      <c r="D511" s="8" t="s">
        <v>1</v>
      </c>
      <c r="E511" s="8" t="s">
        <v>114</v>
      </c>
      <c r="F511" s="9" t="s">
        <v>10</v>
      </c>
      <c r="G511" s="20">
        <v>42414</v>
      </c>
      <c r="H511" s="5">
        <v>162</v>
      </c>
      <c r="I511" s="8" t="s">
        <v>114</v>
      </c>
      <c r="J511" s="45">
        <f t="shared" si="31"/>
        <v>4090</v>
      </c>
      <c r="K511" s="45">
        <f t="shared" si="32"/>
        <v>141.0344827586207</v>
      </c>
      <c r="L511" s="45">
        <f>COUNTIFS($C$6:$C511,C511,$I$6:$I511,I511)</f>
        <v>9</v>
      </c>
      <c r="M511" s="45" t="s">
        <v>386</v>
      </c>
    </row>
    <row r="512" spans="1:13" x14ac:dyDescent="0.2">
      <c r="A512" s="8" t="s">
        <v>219</v>
      </c>
      <c r="B512" s="8" t="s">
        <v>17</v>
      </c>
      <c r="C512" s="8" t="str">
        <f t="shared" si="34"/>
        <v>MCLEOD Janine</v>
      </c>
      <c r="D512" s="8" t="s">
        <v>1</v>
      </c>
      <c r="E512" s="8" t="s">
        <v>114</v>
      </c>
      <c r="F512" s="9" t="s">
        <v>10</v>
      </c>
      <c r="G512" s="20">
        <v>42421</v>
      </c>
      <c r="H512" s="5">
        <v>159</v>
      </c>
      <c r="I512" s="8" t="s">
        <v>114</v>
      </c>
      <c r="J512" s="45">
        <f t="shared" si="31"/>
        <v>4090</v>
      </c>
      <c r="K512" s="45">
        <f t="shared" si="32"/>
        <v>141.0344827586207</v>
      </c>
      <c r="L512" s="45">
        <f>COUNTIFS($C$6:$C512,C512,$I$6:$I512,I512)</f>
        <v>10</v>
      </c>
      <c r="M512" s="45" t="s">
        <v>386</v>
      </c>
    </row>
    <row r="513" spans="1:13" x14ac:dyDescent="0.2">
      <c r="A513" s="8" t="s">
        <v>219</v>
      </c>
      <c r="B513" s="8" t="s">
        <v>17</v>
      </c>
      <c r="C513" s="8" t="str">
        <f t="shared" si="34"/>
        <v>MCLEOD Janine</v>
      </c>
      <c r="D513" s="8" t="s">
        <v>1</v>
      </c>
      <c r="E513" s="8" t="s">
        <v>114</v>
      </c>
      <c r="F513" s="9" t="s">
        <v>10</v>
      </c>
      <c r="G513" s="20">
        <v>42463</v>
      </c>
      <c r="H513" s="5">
        <v>159</v>
      </c>
      <c r="I513" s="8" t="s">
        <v>114</v>
      </c>
      <c r="J513" s="45">
        <f t="shared" si="31"/>
        <v>4090</v>
      </c>
      <c r="K513" s="45">
        <f t="shared" si="32"/>
        <v>141.0344827586207</v>
      </c>
      <c r="L513" s="45">
        <f>COUNTIFS($C$6:$C513,C513,$I$6:$I513,I513)</f>
        <v>11</v>
      </c>
      <c r="M513" s="45" t="s">
        <v>386</v>
      </c>
    </row>
    <row r="514" spans="1:13" x14ac:dyDescent="0.2">
      <c r="A514" s="8" t="s">
        <v>219</v>
      </c>
      <c r="B514" s="8" t="s">
        <v>17</v>
      </c>
      <c r="C514" s="8" t="str">
        <f t="shared" si="34"/>
        <v>MCLEOD Janine</v>
      </c>
      <c r="D514" s="8" t="s">
        <v>1</v>
      </c>
      <c r="E514" s="8" t="s">
        <v>114</v>
      </c>
      <c r="F514" s="9" t="s">
        <v>10</v>
      </c>
      <c r="G514" s="20">
        <v>42589</v>
      </c>
      <c r="H514" s="5">
        <v>159</v>
      </c>
      <c r="I514" s="8" t="s">
        <v>114</v>
      </c>
      <c r="J514" s="45">
        <f t="shared" si="31"/>
        <v>4090</v>
      </c>
      <c r="K514" s="45">
        <f t="shared" si="32"/>
        <v>141.0344827586207</v>
      </c>
      <c r="L514" s="45">
        <f>COUNTIFS($C$6:$C514,C514,$I$6:$I514,I514)</f>
        <v>12</v>
      </c>
      <c r="M514" s="45" t="s">
        <v>386</v>
      </c>
    </row>
    <row r="515" spans="1:13" x14ac:dyDescent="0.2">
      <c r="A515" s="8" t="s">
        <v>219</v>
      </c>
      <c r="B515" s="8" t="s">
        <v>17</v>
      </c>
      <c r="C515" s="8" t="str">
        <f t="shared" si="34"/>
        <v>MCLEOD Janine</v>
      </c>
      <c r="D515" s="8" t="s">
        <v>1</v>
      </c>
      <c r="E515" s="8" t="s">
        <v>114</v>
      </c>
      <c r="F515" s="9" t="s">
        <v>10</v>
      </c>
      <c r="G515" s="20">
        <v>42386</v>
      </c>
      <c r="H515" s="3">
        <v>157</v>
      </c>
      <c r="I515" s="8" t="s">
        <v>114</v>
      </c>
      <c r="J515" s="45">
        <f t="shared" si="31"/>
        <v>4090</v>
      </c>
      <c r="K515" s="45">
        <f t="shared" si="32"/>
        <v>141.0344827586207</v>
      </c>
      <c r="L515" s="45">
        <f>COUNTIFS($C$6:$C515,C515,$I$6:$I515,I515)</f>
        <v>13</v>
      </c>
      <c r="M515" s="45" t="s">
        <v>386</v>
      </c>
    </row>
    <row r="516" spans="1:13" x14ac:dyDescent="0.2">
      <c r="A516" s="8" t="s">
        <v>219</v>
      </c>
      <c r="B516" s="8" t="s">
        <v>17</v>
      </c>
      <c r="C516" s="8" t="str">
        <f t="shared" si="34"/>
        <v>MCLEOD Janine</v>
      </c>
      <c r="D516" s="8" t="s">
        <v>1</v>
      </c>
      <c r="E516" s="8" t="s">
        <v>114</v>
      </c>
      <c r="F516" s="9" t="s">
        <v>10</v>
      </c>
      <c r="G516" s="20">
        <v>42428</v>
      </c>
      <c r="H516" s="5">
        <v>156</v>
      </c>
      <c r="I516" s="8" t="s">
        <v>114</v>
      </c>
      <c r="J516" s="45">
        <f t="shared" si="31"/>
        <v>4090</v>
      </c>
      <c r="K516" s="45">
        <f t="shared" si="32"/>
        <v>141.0344827586207</v>
      </c>
      <c r="L516" s="45">
        <f>COUNTIFS($C$6:$C516,C516,$I$6:$I516,I516)</f>
        <v>14</v>
      </c>
      <c r="M516" s="45" t="s">
        <v>386</v>
      </c>
    </row>
    <row r="517" spans="1:13" x14ac:dyDescent="0.2">
      <c r="A517" s="8" t="s">
        <v>219</v>
      </c>
      <c r="B517" s="8" t="s">
        <v>17</v>
      </c>
      <c r="C517" s="8" t="str">
        <f t="shared" si="34"/>
        <v>MCLEOD Janine</v>
      </c>
      <c r="D517" s="8" t="s">
        <v>1</v>
      </c>
      <c r="E517" s="8" t="s">
        <v>114</v>
      </c>
      <c r="F517" s="9" t="s">
        <v>10</v>
      </c>
      <c r="G517" s="20">
        <v>42526</v>
      </c>
      <c r="H517" s="5">
        <v>156</v>
      </c>
      <c r="I517" s="8" t="s">
        <v>114</v>
      </c>
      <c r="J517" s="45">
        <f t="shared" si="31"/>
        <v>4090</v>
      </c>
      <c r="K517" s="45">
        <f t="shared" si="32"/>
        <v>141.0344827586207</v>
      </c>
      <c r="L517" s="45">
        <f>COUNTIFS($C$6:$C517,C517,$I$6:$I517,I517)</f>
        <v>15</v>
      </c>
      <c r="M517" s="45" t="s">
        <v>386</v>
      </c>
    </row>
    <row r="518" spans="1:13" x14ac:dyDescent="0.2">
      <c r="A518" s="8" t="s">
        <v>219</v>
      </c>
      <c r="B518" s="8" t="s">
        <v>17</v>
      </c>
      <c r="C518" s="8" t="str">
        <f t="shared" si="34"/>
        <v>MCLEOD Janine</v>
      </c>
      <c r="D518" s="8" t="s">
        <v>1</v>
      </c>
      <c r="E518" s="8" t="s">
        <v>114</v>
      </c>
      <c r="F518" s="9" t="s">
        <v>10</v>
      </c>
      <c r="G518" s="20">
        <v>42512</v>
      </c>
      <c r="H518" s="5">
        <v>155</v>
      </c>
      <c r="I518" s="8" t="s">
        <v>114</v>
      </c>
      <c r="J518" s="45">
        <f t="shared" si="31"/>
        <v>4090</v>
      </c>
      <c r="K518" s="45">
        <f t="shared" si="32"/>
        <v>141.0344827586207</v>
      </c>
      <c r="L518" s="45">
        <f>COUNTIFS($C$6:$C518,C518,$I$6:$I518,I518)</f>
        <v>16</v>
      </c>
      <c r="M518" s="45" t="s">
        <v>386</v>
      </c>
    </row>
    <row r="519" spans="1:13" x14ac:dyDescent="0.2">
      <c r="A519" s="8" t="s">
        <v>219</v>
      </c>
      <c r="B519" s="8" t="s">
        <v>17</v>
      </c>
      <c r="C519" s="8" t="str">
        <f t="shared" si="34"/>
        <v>MCLEOD Janine</v>
      </c>
      <c r="D519" s="8" t="s">
        <v>1</v>
      </c>
      <c r="E519" s="8" t="s">
        <v>114</v>
      </c>
      <c r="F519" s="9" t="s">
        <v>10</v>
      </c>
      <c r="G519" s="20">
        <v>42554</v>
      </c>
      <c r="H519" s="5">
        <v>151</v>
      </c>
      <c r="I519" s="8" t="s">
        <v>114</v>
      </c>
      <c r="J519" s="45">
        <f t="shared" ref="J519:J582" si="35">SUMIFS($H$6:$H$3208,$C$6:$C$3208,$C519,$I$6:$I$3208,$I519)</f>
        <v>4090</v>
      </c>
      <c r="K519" s="45">
        <f t="shared" ref="K519:K582" si="36">IFERROR(J519/$G$5,0)</f>
        <v>141.0344827586207</v>
      </c>
      <c r="L519" s="45">
        <f>COUNTIFS($C$6:$C519,C519,$I$6:$I519,I519)</f>
        <v>17</v>
      </c>
      <c r="M519" s="45" t="s">
        <v>386</v>
      </c>
    </row>
    <row r="520" spans="1:13" x14ac:dyDescent="0.2">
      <c r="A520" s="8" t="s">
        <v>219</v>
      </c>
      <c r="B520" s="8" t="s">
        <v>17</v>
      </c>
      <c r="C520" s="8" t="str">
        <f t="shared" si="34"/>
        <v>MCLEOD Janine</v>
      </c>
      <c r="D520" s="8" t="s">
        <v>1</v>
      </c>
      <c r="E520" s="8" t="s">
        <v>114</v>
      </c>
      <c r="F520" s="9" t="s">
        <v>10</v>
      </c>
      <c r="G520" s="20">
        <v>42519</v>
      </c>
      <c r="H520" s="5">
        <v>150</v>
      </c>
      <c r="I520" s="8" t="s">
        <v>114</v>
      </c>
      <c r="J520" s="45">
        <f t="shared" si="35"/>
        <v>4090</v>
      </c>
      <c r="K520" s="45">
        <f t="shared" si="36"/>
        <v>141.0344827586207</v>
      </c>
      <c r="L520" s="45">
        <f>COUNTIFS($C$6:$C520,C520,$I$6:$I520,I520)</f>
        <v>18</v>
      </c>
      <c r="M520" s="45" t="s">
        <v>386</v>
      </c>
    </row>
    <row r="521" spans="1:13" x14ac:dyDescent="0.2">
      <c r="A521" s="8" t="s">
        <v>219</v>
      </c>
      <c r="B521" s="8" t="s">
        <v>17</v>
      </c>
      <c r="C521" s="8" t="str">
        <f t="shared" si="34"/>
        <v>MCLEOD Janine</v>
      </c>
      <c r="D521" s="8" t="s">
        <v>1</v>
      </c>
      <c r="E521" s="8" t="s">
        <v>114</v>
      </c>
      <c r="F521" s="9" t="s">
        <v>10</v>
      </c>
      <c r="G521" s="20">
        <v>42610</v>
      </c>
      <c r="H521" s="5">
        <v>149</v>
      </c>
      <c r="I521" s="8" t="s">
        <v>114</v>
      </c>
      <c r="J521" s="45">
        <f t="shared" si="35"/>
        <v>4090</v>
      </c>
      <c r="K521" s="45">
        <f t="shared" si="36"/>
        <v>141.0344827586207</v>
      </c>
      <c r="L521" s="45">
        <f>COUNTIFS($C$6:$C521,C521,$I$6:$I521,I521)</f>
        <v>19</v>
      </c>
      <c r="M521" s="45" t="s">
        <v>386</v>
      </c>
    </row>
    <row r="522" spans="1:13" x14ac:dyDescent="0.2">
      <c r="A522" s="8" t="s">
        <v>219</v>
      </c>
      <c r="B522" s="8" t="s">
        <v>17</v>
      </c>
      <c r="C522" s="8" t="str">
        <f t="shared" si="34"/>
        <v>MCLEOD Janine</v>
      </c>
      <c r="D522" s="8" t="s">
        <v>1</v>
      </c>
      <c r="E522" s="8" t="s">
        <v>114</v>
      </c>
      <c r="F522" s="9" t="s">
        <v>10</v>
      </c>
      <c r="G522" s="20">
        <v>42477</v>
      </c>
      <c r="H522" s="5">
        <v>147</v>
      </c>
      <c r="I522" s="8" t="s">
        <v>114</v>
      </c>
      <c r="J522" s="45">
        <f t="shared" si="35"/>
        <v>4090</v>
      </c>
      <c r="K522" s="45">
        <f t="shared" si="36"/>
        <v>141.0344827586207</v>
      </c>
      <c r="L522" s="45">
        <f>COUNTIFS($C$6:$C522,C522,$I$6:$I522,I522)</f>
        <v>20</v>
      </c>
      <c r="M522" s="45" t="s">
        <v>386</v>
      </c>
    </row>
    <row r="523" spans="1:13" x14ac:dyDescent="0.2">
      <c r="A523" s="8" t="s">
        <v>219</v>
      </c>
      <c r="B523" s="8" t="s">
        <v>17</v>
      </c>
      <c r="C523" s="8" t="s">
        <v>341</v>
      </c>
      <c r="D523" s="8" t="s">
        <v>1</v>
      </c>
      <c r="E523" s="8" t="s">
        <v>114</v>
      </c>
      <c r="F523" s="9" t="s">
        <v>10</v>
      </c>
      <c r="G523" s="61">
        <v>42652</v>
      </c>
      <c r="H523" s="5">
        <v>147</v>
      </c>
      <c r="I523" s="8" t="s">
        <v>114</v>
      </c>
      <c r="J523" s="45">
        <f t="shared" si="35"/>
        <v>4090</v>
      </c>
      <c r="K523" s="45">
        <f t="shared" si="36"/>
        <v>141.0344827586207</v>
      </c>
      <c r="L523" s="45">
        <f>COUNTIFS($C$6:$C523,C523,$I$6:$I523,I523)</f>
        <v>21</v>
      </c>
      <c r="M523" s="45" t="s">
        <v>386</v>
      </c>
    </row>
    <row r="524" spans="1:13" x14ac:dyDescent="0.2">
      <c r="A524" s="8" t="s">
        <v>219</v>
      </c>
      <c r="B524" s="8" t="s">
        <v>17</v>
      </c>
      <c r="C524" s="8" t="str">
        <f>UPPER(A524)&amp;" "&amp;B524</f>
        <v>MCLEOD Janine</v>
      </c>
      <c r="D524" s="8" t="s">
        <v>1</v>
      </c>
      <c r="E524" s="8" t="s">
        <v>114</v>
      </c>
      <c r="F524" s="9" t="s">
        <v>10</v>
      </c>
      <c r="G524" s="20">
        <v>42449</v>
      </c>
      <c r="H524" s="5">
        <v>146</v>
      </c>
      <c r="I524" s="8" t="s">
        <v>114</v>
      </c>
      <c r="J524" s="45">
        <f t="shared" si="35"/>
        <v>4090</v>
      </c>
      <c r="K524" s="45">
        <f t="shared" si="36"/>
        <v>141.0344827586207</v>
      </c>
      <c r="L524" s="45">
        <f>COUNTIFS($C$6:$C524,C524,$I$6:$I524,I524)</f>
        <v>22</v>
      </c>
      <c r="M524" s="45" t="s">
        <v>386</v>
      </c>
    </row>
    <row r="525" spans="1:13" x14ac:dyDescent="0.2">
      <c r="A525" s="8" t="s">
        <v>219</v>
      </c>
      <c r="B525" s="8" t="s">
        <v>17</v>
      </c>
      <c r="C525" s="8" t="str">
        <f>UPPER(A525)&amp;" "&amp;B525</f>
        <v>MCLEOD Janine</v>
      </c>
      <c r="D525" s="8" t="s">
        <v>1</v>
      </c>
      <c r="E525" s="8" t="s">
        <v>114</v>
      </c>
      <c r="F525" s="9" t="s">
        <v>10</v>
      </c>
      <c r="G525" s="20">
        <v>42596</v>
      </c>
      <c r="H525" s="5">
        <v>145</v>
      </c>
      <c r="I525" s="8" t="s">
        <v>114</v>
      </c>
      <c r="J525" s="45">
        <f t="shared" si="35"/>
        <v>4090</v>
      </c>
      <c r="K525" s="45">
        <f t="shared" si="36"/>
        <v>141.0344827586207</v>
      </c>
      <c r="L525" s="45">
        <f>COUNTIFS($C$6:$C525,C525,$I$6:$I525,I525)</f>
        <v>23</v>
      </c>
      <c r="M525" s="45" t="s">
        <v>386</v>
      </c>
    </row>
    <row r="526" spans="1:13" x14ac:dyDescent="0.2">
      <c r="A526" s="8" t="s">
        <v>219</v>
      </c>
      <c r="B526" s="8" t="s">
        <v>17</v>
      </c>
      <c r="C526" s="8" t="str">
        <f>UPPER(A526)&amp;" "&amp;B526</f>
        <v>MCLEOD Janine</v>
      </c>
      <c r="D526" s="8" t="s">
        <v>1</v>
      </c>
      <c r="E526" s="8" t="s">
        <v>114</v>
      </c>
      <c r="F526" s="9" t="s">
        <v>10</v>
      </c>
      <c r="G526" s="20">
        <v>42407</v>
      </c>
      <c r="H526" s="5">
        <v>141</v>
      </c>
      <c r="I526" s="8" t="s">
        <v>114</v>
      </c>
      <c r="J526" s="45">
        <f t="shared" si="35"/>
        <v>4090</v>
      </c>
      <c r="K526" s="45">
        <f t="shared" si="36"/>
        <v>141.0344827586207</v>
      </c>
      <c r="L526" s="45">
        <f>COUNTIFS($C$6:$C526,C526,$I$6:$I526,I526)</f>
        <v>24</v>
      </c>
      <c r="M526" s="45" t="s">
        <v>386</v>
      </c>
    </row>
    <row r="527" spans="1:13" x14ac:dyDescent="0.2">
      <c r="A527" s="8" t="s">
        <v>219</v>
      </c>
      <c r="B527" s="8" t="s">
        <v>17</v>
      </c>
      <c r="C527" s="8" t="s">
        <v>341</v>
      </c>
      <c r="D527" s="8" t="s">
        <v>1</v>
      </c>
      <c r="E527" s="8" t="s">
        <v>114</v>
      </c>
      <c r="F527" s="9" t="s">
        <v>10</v>
      </c>
      <c r="G527" s="61">
        <v>42624</v>
      </c>
      <c r="H527" s="5">
        <v>140</v>
      </c>
      <c r="I527" s="8" t="s">
        <v>114</v>
      </c>
      <c r="J527" s="45">
        <f t="shared" si="35"/>
        <v>4090</v>
      </c>
      <c r="K527" s="45">
        <f t="shared" si="36"/>
        <v>141.0344827586207</v>
      </c>
      <c r="L527" s="45">
        <f>COUNTIFS($C$6:$C527,C527,$I$6:$I527,I527)</f>
        <v>25</v>
      </c>
      <c r="M527" s="45" t="s">
        <v>386</v>
      </c>
    </row>
    <row r="528" spans="1:13" x14ac:dyDescent="0.2">
      <c r="A528" s="8" t="s">
        <v>219</v>
      </c>
      <c r="B528" s="8" t="s">
        <v>17</v>
      </c>
      <c r="C528" s="8" t="s">
        <v>341</v>
      </c>
      <c r="D528" s="8" t="s">
        <v>1</v>
      </c>
      <c r="E528" s="8" t="s">
        <v>114</v>
      </c>
      <c r="F528" s="9" t="s">
        <v>10</v>
      </c>
      <c r="G528" s="61">
        <v>42631</v>
      </c>
      <c r="H528" s="5">
        <v>120</v>
      </c>
      <c r="I528" s="8" t="s">
        <v>114</v>
      </c>
      <c r="J528" s="45">
        <f t="shared" si="35"/>
        <v>4090</v>
      </c>
      <c r="K528" s="45">
        <f t="shared" si="36"/>
        <v>141.0344827586207</v>
      </c>
      <c r="L528" s="45">
        <f>COUNTIFS($C$6:$C528,C528,$I$6:$I528,I528)</f>
        <v>26</v>
      </c>
      <c r="M528" s="45" t="s">
        <v>386</v>
      </c>
    </row>
    <row r="529" spans="1:13" x14ac:dyDescent="0.2">
      <c r="A529" s="8" t="s">
        <v>219</v>
      </c>
      <c r="B529" s="8" t="s">
        <v>17</v>
      </c>
      <c r="C529" s="8" t="str">
        <f>UPPER(A529)&amp;" "&amp;B529</f>
        <v>MCLEOD Janine</v>
      </c>
      <c r="D529" s="8" t="s">
        <v>1</v>
      </c>
      <c r="E529" s="8" t="s">
        <v>114</v>
      </c>
      <c r="F529" s="9" t="s">
        <v>10</v>
      </c>
      <c r="G529" s="20">
        <v>42435</v>
      </c>
      <c r="H529" s="5"/>
      <c r="I529" s="8"/>
      <c r="J529" s="45">
        <f t="shared" si="35"/>
        <v>0</v>
      </c>
      <c r="K529" s="45">
        <f t="shared" si="36"/>
        <v>0</v>
      </c>
      <c r="L529" s="45">
        <f>COUNTIFS($C$6:$C529,C529,$I$6:$I529,I529)</f>
        <v>0</v>
      </c>
      <c r="M529" s="45" t="s">
        <v>386</v>
      </c>
    </row>
    <row r="530" spans="1:13" x14ac:dyDescent="0.2">
      <c r="A530" s="8" t="s">
        <v>219</v>
      </c>
      <c r="B530" s="8" t="s">
        <v>17</v>
      </c>
      <c r="C530" s="8" t="str">
        <f>UPPER(A530)&amp;" "&amp;B530</f>
        <v>MCLEOD Janine</v>
      </c>
      <c r="D530" s="8" t="s">
        <v>1</v>
      </c>
      <c r="E530" s="8" t="s">
        <v>114</v>
      </c>
      <c r="F530" s="9" t="s">
        <v>10</v>
      </c>
      <c r="G530" s="20">
        <v>42442</v>
      </c>
      <c r="H530" s="5"/>
      <c r="I530" s="8"/>
      <c r="J530" s="45">
        <f t="shared" si="35"/>
        <v>0</v>
      </c>
      <c r="K530" s="45">
        <f t="shared" si="36"/>
        <v>0</v>
      </c>
      <c r="L530" s="45">
        <f>COUNTIFS($C$6:$C530,C530,$I$6:$I530,I530)</f>
        <v>0</v>
      </c>
      <c r="M530" s="45" t="s">
        <v>386</v>
      </c>
    </row>
    <row r="531" spans="1:13" x14ac:dyDescent="0.2">
      <c r="A531" s="8" t="s">
        <v>219</v>
      </c>
      <c r="B531" s="8" t="s">
        <v>17</v>
      </c>
      <c r="C531" s="8" t="s">
        <v>341</v>
      </c>
      <c r="D531" s="8" t="s">
        <v>1</v>
      </c>
      <c r="E531" s="8" t="s">
        <v>114</v>
      </c>
      <c r="F531" s="9" t="s">
        <v>10</v>
      </c>
      <c r="G531" s="61">
        <v>42673</v>
      </c>
      <c r="H531" s="5"/>
      <c r="I531" s="8"/>
      <c r="J531" s="45">
        <f t="shared" si="35"/>
        <v>0</v>
      </c>
      <c r="K531" s="45">
        <f t="shared" si="36"/>
        <v>0</v>
      </c>
      <c r="L531" s="45">
        <f>COUNTIFS($C$6:$C531,C531,$I$6:$I531,I531)</f>
        <v>0</v>
      </c>
      <c r="M531" s="45" t="s">
        <v>386</v>
      </c>
    </row>
    <row r="532" spans="1:13" x14ac:dyDescent="0.2">
      <c r="A532" s="8" t="s">
        <v>176</v>
      </c>
      <c r="B532" s="8" t="s">
        <v>87</v>
      </c>
      <c r="C532" s="8" t="str">
        <f t="shared" ref="C532:C552" si="37">UPPER(A532)&amp;" "&amp;B532</f>
        <v>MILAN John</v>
      </c>
      <c r="D532" s="8" t="s">
        <v>1</v>
      </c>
      <c r="E532" s="8" t="s">
        <v>114</v>
      </c>
      <c r="F532" s="9" t="s">
        <v>103</v>
      </c>
      <c r="G532" s="20">
        <v>42526</v>
      </c>
      <c r="H532" s="5">
        <v>130</v>
      </c>
      <c r="I532" s="8" t="s">
        <v>114</v>
      </c>
      <c r="J532" s="45">
        <f t="shared" si="35"/>
        <v>239</v>
      </c>
      <c r="K532" s="45">
        <f t="shared" si="36"/>
        <v>8.2413793103448274</v>
      </c>
      <c r="L532" s="45">
        <f>COUNTIFS($C$6:$C532,C532,$I$6:$I532,I532)</f>
        <v>1</v>
      </c>
      <c r="M532" s="45" t="s">
        <v>387</v>
      </c>
    </row>
    <row r="533" spans="1:13" x14ac:dyDescent="0.2">
      <c r="A533" s="8" t="s">
        <v>176</v>
      </c>
      <c r="B533" s="8" t="s">
        <v>87</v>
      </c>
      <c r="C533" s="8" t="str">
        <f t="shared" si="37"/>
        <v>MILAN John</v>
      </c>
      <c r="D533" s="8" t="s">
        <v>1</v>
      </c>
      <c r="E533" s="8" t="s">
        <v>114</v>
      </c>
      <c r="F533" s="9" t="s">
        <v>103</v>
      </c>
      <c r="G533" s="20">
        <v>42505</v>
      </c>
      <c r="H533" s="5">
        <v>109</v>
      </c>
      <c r="I533" s="8" t="s">
        <v>114</v>
      </c>
      <c r="J533" s="45">
        <f t="shared" si="35"/>
        <v>239</v>
      </c>
      <c r="K533" s="45">
        <f t="shared" si="36"/>
        <v>8.2413793103448274</v>
      </c>
      <c r="L533" s="45">
        <f>COUNTIFS($C$6:$C533,C533,$I$6:$I533,I533)</f>
        <v>2</v>
      </c>
      <c r="M533" s="45" t="s">
        <v>387</v>
      </c>
    </row>
    <row r="534" spans="1:13" x14ac:dyDescent="0.2">
      <c r="A534" s="8" t="s">
        <v>176</v>
      </c>
      <c r="B534" s="8" t="s">
        <v>87</v>
      </c>
      <c r="C534" s="8" t="str">
        <f t="shared" si="37"/>
        <v>MILAN John</v>
      </c>
      <c r="D534" s="8" t="s">
        <v>1</v>
      </c>
      <c r="E534" s="8" t="s">
        <v>114</v>
      </c>
      <c r="F534" s="9" t="s">
        <v>103</v>
      </c>
      <c r="G534" s="20">
        <v>42386</v>
      </c>
      <c r="H534" s="3"/>
      <c r="I534" s="8"/>
      <c r="J534" s="45">
        <f t="shared" si="35"/>
        <v>0</v>
      </c>
      <c r="K534" s="45">
        <f t="shared" si="36"/>
        <v>0</v>
      </c>
      <c r="L534" s="45">
        <f>COUNTIFS($C$6:$C534,C534,$I$6:$I534,I534)</f>
        <v>0</v>
      </c>
      <c r="M534" s="45" t="s">
        <v>387</v>
      </c>
    </row>
    <row r="535" spans="1:13" x14ac:dyDescent="0.2">
      <c r="A535" s="8" t="s">
        <v>176</v>
      </c>
      <c r="B535" s="8" t="s">
        <v>87</v>
      </c>
      <c r="C535" s="8" t="str">
        <f t="shared" si="37"/>
        <v>MILAN John</v>
      </c>
      <c r="D535" s="8" t="s">
        <v>1</v>
      </c>
      <c r="E535" s="8" t="s">
        <v>114</v>
      </c>
      <c r="F535" s="9" t="s">
        <v>103</v>
      </c>
      <c r="G535" s="20">
        <v>42400</v>
      </c>
      <c r="H535" s="5"/>
      <c r="I535" s="8"/>
      <c r="J535" s="45">
        <f t="shared" si="35"/>
        <v>0</v>
      </c>
      <c r="K535" s="45">
        <f t="shared" si="36"/>
        <v>0</v>
      </c>
      <c r="L535" s="45">
        <f>COUNTIFS($C$6:$C535,C535,$I$6:$I535,I535)</f>
        <v>0</v>
      </c>
      <c r="M535" s="45" t="s">
        <v>387</v>
      </c>
    </row>
    <row r="536" spans="1:13" x14ac:dyDescent="0.2">
      <c r="A536" s="8" t="s">
        <v>176</v>
      </c>
      <c r="B536" s="8" t="s">
        <v>87</v>
      </c>
      <c r="C536" s="8" t="str">
        <f t="shared" si="37"/>
        <v>MILAN John</v>
      </c>
      <c r="D536" s="8" t="s">
        <v>1</v>
      </c>
      <c r="E536" s="8" t="s">
        <v>114</v>
      </c>
      <c r="F536" s="9" t="s">
        <v>103</v>
      </c>
      <c r="G536" s="20">
        <v>42407</v>
      </c>
      <c r="H536" s="5"/>
      <c r="I536" s="8"/>
      <c r="J536" s="45">
        <f t="shared" si="35"/>
        <v>0</v>
      </c>
      <c r="K536" s="45">
        <f t="shared" si="36"/>
        <v>0</v>
      </c>
      <c r="L536" s="45">
        <f>COUNTIFS($C$6:$C536,C536,$I$6:$I536,I536)</f>
        <v>0</v>
      </c>
      <c r="M536" s="45" t="s">
        <v>387</v>
      </c>
    </row>
    <row r="537" spans="1:13" x14ac:dyDescent="0.2">
      <c r="A537" s="8" t="s">
        <v>176</v>
      </c>
      <c r="B537" s="8" t="s">
        <v>87</v>
      </c>
      <c r="C537" s="8" t="str">
        <f t="shared" si="37"/>
        <v>MILAN John</v>
      </c>
      <c r="D537" s="8" t="s">
        <v>1</v>
      </c>
      <c r="E537" s="8" t="s">
        <v>114</v>
      </c>
      <c r="F537" s="9" t="s">
        <v>103</v>
      </c>
      <c r="G537" s="20">
        <v>42414</v>
      </c>
      <c r="H537" s="5"/>
      <c r="I537" s="8"/>
      <c r="J537" s="45">
        <f t="shared" si="35"/>
        <v>0</v>
      </c>
      <c r="K537" s="45">
        <f t="shared" si="36"/>
        <v>0</v>
      </c>
      <c r="L537" s="45">
        <f>COUNTIFS($C$6:$C537,C537,$I$6:$I537,I537)</f>
        <v>0</v>
      </c>
      <c r="M537" s="45" t="s">
        <v>387</v>
      </c>
    </row>
    <row r="538" spans="1:13" x14ac:dyDescent="0.2">
      <c r="A538" s="8" t="s">
        <v>176</v>
      </c>
      <c r="B538" s="8" t="s">
        <v>87</v>
      </c>
      <c r="C538" s="8" t="str">
        <f t="shared" si="37"/>
        <v>MILAN John</v>
      </c>
      <c r="D538" s="8" t="s">
        <v>1</v>
      </c>
      <c r="E538" s="8" t="s">
        <v>114</v>
      </c>
      <c r="F538" s="9" t="s">
        <v>103</v>
      </c>
      <c r="G538" s="20">
        <v>42421</v>
      </c>
      <c r="H538" s="5"/>
      <c r="I538" s="8"/>
      <c r="J538" s="45">
        <f t="shared" si="35"/>
        <v>0</v>
      </c>
      <c r="K538" s="45">
        <f t="shared" si="36"/>
        <v>0</v>
      </c>
      <c r="L538" s="45">
        <f>COUNTIFS($C$6:$C538,C538,$I$6:$I538,I538)</f>
        <v>0</v>
      </c>
      <c r="M538" s="45" t="s">
        <v>387</v>
      </c>
    </row>
    <row r="539" spans="1:13" x14ac:dyDescent="0.2">
      <c r="A539" s="8" t="s">
        <v>176</v>
      </c>
      <c r="B539" s="8" t="s">
        <v>87</v>
      </c>
      <c r="C539" s="8" t="str">
        <f t="shared" si="37"/>
        <v>MILAN John</v>
      </c>
      <c r="D539" s="8" t="s">
        <v>1</v>
      </c>
      <c r="E539" s="8" t="s">
        <v>114</v>
      </c>
      <c r="F539" s="9" t="s">
        <v>103</v>
      </c>
      <c r="G539" s="20">
        <v>42428</v>
      </c>
      <c r="H539" s="5"/>
      <c r="I539" s="8"/>
      <c r="J539" s="45">
        <f t="shared" si="35"/>
        <v>0</v>
      </c>
      <c r="K539" s="45">
        <f t="shared" si="36"/>
        <v>0</v>
      </c>
      <c r="L539" s="45">
        <f>COUNTIFS($C$6:$C539,C539,$I$6:$I539,I539)</f>
        <v>0</v>
      </c>
      <c r="M539" s="45" t="s">
        <v>387</v>
      </c>
    </row>
    <row r="540" spans="1:13" x14ac:dyDescent="0.2">
      <c r="A540" s="8" t="s">
        <v>176</v>
      </c>
      <c r="B540" s="8" t="s">
        <v>87</v>
      </c>
      <c r="C540" s="8" t="str">
        <f t="shared" si="37"/>
        <v>MILAN John</v>
      </c>
      <c r="D540" s="8" t="s">
        <v>1</v>
      </c>
      <c r="E540" s="8" t="s">
        <v>114</v>
      </c>
      <c r="F540" s="9" t="s">
        <v>103</v>
      </c>
      <c r="G540" s="20">
        <v>42435</v>
      </c>
      <c r="H540" s="5"/>
      <c r="I540" s="8"/>
      <c r="J540" s="45">
        <f t="shared" si="35"/>
        <v>0</v>
      </c>
      <c r="K540" s="45">
        <f t="shared" si="36"/>
        <v>0</v>
      </c>
      <c r="L540" s="45">
        <f>COUNTIFS($C$6:$C540,C540,$I$6:$I540,I540)</f>
        <v>0</v>
      </c>
      <c r="M540" s="45" t="s">
        <v>387</v>
      </c>
    </row>
    <row r="541" spans="1:13" x14ac:dyDescent="0.2">
      <c r="A541" s="8" t="s">
        <v>176</v>
      </c>
      <c r="B541" s="8" t="s">
        <v>87</v>
      </c>
      <c r="C541" s="8" t="str">
        <f t="shared" si="37"/>
        <v>MILAN John</v>
      </c>
      <c r="D541" s="8" t="s">
        <v>1</v>
      </c>
      <c r="E541" s="8" t="s">
        <v>114</v>
      </c>
      <c r="F541" s="9" t="s">
        <v>103</v>
      </c>
      <c r="G541" s="20">
        <v>42442</v>
      </c>
      <c r="H541" s="5"/>
      <c r="I541" s="8"/>
      <c r="J541" s="45">
        <f t="shared" si="35"/>
        <v>0</v>
      </c>
      <c r="K541" s="45">
        <f t="shared" si="36"/>
        <v>0</v>
      </c>
      <c r="L541" s="45">
        <f>COUNTIFS($C$6:$C541,C541,$I$6:$I541,I541)</f>
        <v>0</v>
      </c>
      <c r="M541" s="45" t="s">
        <v>387</v>
      </c>
    </row>
    <row r="542" spans="1:13" x14ac:dyDescent="0.2">
      <c r="A542" s="8" t="s">
        <v>176</v>
      </c>
      <c r="B542" s="8" t="s">
        <v>87</v>
      </c>
      <c r="C542" s="8" t="str">
        <f t="shared" si="37"/>
        <v>MILAN John</v>
      </c>
      <c r="D542" s="8" t="s">
        <v>1</v>
      </c>
      <c r="E542" s="8" t="s">
        <v>114</v>
      </c>
      <c r="F542" s="9" t="s">
        <v>103</v>
      </c>
      <c r="G542" s="20">
        <v>42449</v>
      </c>
      <c r="H542" s="5"/>
      <c r="I542" s="8"/>
      <c r="J542" s="45">
        <f t="shared" si="35"/>
        <v>0</v>
      </c>
      <c r="K542" s="45">
        <f t="shared" si="36"/>
        <v>0</v>
      </c>
      <c r="L542" s="45">
        <f>COUNTIFS($C$6:$C542,C542,$I$6:$I542,I542)</f>
        <v>0</v>
      </c>
      <c r="M542" s="45" t="s">
        <v>387</v>
      </c>
    </row>
    <row r="543" spans="1:13" x14ac:dyDescent="0.2">
      <c r="A543" s="8" t="s">
        <v>176</v>
      </c>
      <c r="B543" s="8" t="s">
        <v>87</v>
      </c>
      <c r="C543" s="8" t="str">
        <f t="shared" si="37"/>
        <v>MILAN John</v>
      </c>
      <c r="D543" s="8" t="s">
        <v>1</v>
      </c>
      <c r="E543" s="8" t="s">
        <v>114</v>
      </c>
      <c r="F543" s="9" t="s">
        <v>103</v>
      </c>
      <c r="G543" s="20">
        <v>42463</v>
      </c>
      <c r="H543" s="5"/>
      <c r="I543" s="8"/>
      <c r="J543" s="45">
        <f t="shared" si="35"/>
        <v>0</v>
      </c>
      <c r="K543" s="45">
        <f t="shared" si="36"/>
        <v>0</v>
      </c>
      <c r="L543" s="45">
        <f>COUNTIFS($C$6:$C543,C543,$I$6:$I543,I543)</f>
        <v>0</v>
      </c>
      <c r="M543" s="45" t="s">
        <v>387</v>
      </c>
    </row>
    <row r="544" spans="1:13" x14ac:dyDescent="0.2">
      <c r="A544" s="8" t="s">
        <v>176</v>
      </c>
      <c r="B544" s="8" t="s">
        <v>87</v>
      </c>
      <c r="C544" s="8" t="str">
        <f t="shared" si="37"/>
        <v>MILAN John</v>
      </c>
      <c r="D544" s="8" t="s">
        <v>1</v>
      </c>
      <c r="E544" s="8" t="s">
        <v>114</v>
      </c>
      <c r="F544" s="9" t="s">
        <v>103</v>
      </c>
      <c r="G544" s="20">
        <v>42477</v>
      </c>
      <c r="H544" s="5"/>
      <c r="I544" s="8"/>
      <c r="J544" s="45">
        <f t="shared" si="35"/>
        <v>0</v>
      </c>
      <c r="K544" s="45">
        <f t="shared" si="36"/>
        <v>0</v>
      </c>
      <c r="L544" s="45">
        <f>COUNTIFS($C$6:$C544,C544,$I$6:$I544,I544)</f>
        <v>0</v>
      </c>
      <c r="M544" s="45" t="s">
        <v>387</v>
      </c>
    </row>
    <row r="545" spans="1:13" x14ac:dyDescent="0.2">
      <c r="A545" s="8" t="s">
        <v>176</v>
      </c>
      <c r="B545" s="8" t="s">
        <v>87</v>
      </c>
      <c r="C545" s="8" t="str">
        <f t="shared" si="37"/>
        <v>MILAN John</v>
      </c>
      <c r="D545" s="8" t="s">
        <v>1</v>
      </c>
      <c r="E545" s="8" t="s">
        <v>114</v>
      </c>
      <c r="F545" s="9" t="s">
        <v>103</v>
      </c>
      <c r="G545" s="20">
        <v>42512</v>
      </c>
      <c r="H545" s="5"/>
      <c r="I545" s="8"/>
      <c r="J545" s="45">
        <f t="shared" si="35"/>
        <v>0</v>
      </c>
      <c r="K545" s="45">
        <f t="shared" si="36"/>
        <v>0</v>
      </c>
      <c r="L545" s="45">
        <f>COUNTIFS($C$6:$C545,C545,$I$6:$I545,I545)</f>
        <v>0</v>
      </c>
      <c r="M545" s="45" t="s">
        <v>387</v>
      </c>
    </row>
    <row r="546" spans="1:13" x14ac:dyDescent="0.2">
      <c r="A546" s="8" t="s">
        <v>176</v>
      </c>
      <c r="B546" s="8" t="s">
        <v>87</v>
      </c>
      <c r="C546" s="8" t="str">
        <f t="shared" si="37"/>
        <v>MILAN John</v>
      </c>
      <c r="D546" s="8" t="s">
        <v>1</v>
      </c>
      <c r="E546" s="8" t="s">
        <v>114</v>
      </c>
      <c r="F546" s="9" t="s">
        <v>103</v>
      </c>
      <c r="G546" s="20">
        <v>42519</v>
      </c>
      <c r="H546" s="5"/>
      <c r="I546" s="8"/>
      <c r="J546" s="45">
        <f t="shared" si="35"/>
        <v>0</v>
      </c>
      <c r="K546" s="45">
        <f t="shared" si="36"/>
        <v>0</v>
      </c>
      <c r="L546" s="45">
        <f>COUNTIFS($C$6:$C546,C546,$I$6:$I546,I546)</f>
        <v>0</v>
      </c>
      <c r="M546" s="45" t="s">
        <v>387</v>
      </c>
    </row>
    <row r="547" spans="1:13" x14ac:dyDescent="0.2">
      <c r="A547" s="8" t="s">
        <v>176</v>
      </c>
      <c r="B547" s="8" t="s">
        <v>87</v>
      </c>
      <c r="C547" s="8" t="str">
        <f t="shared" si="37"/>
        <v>MILAN John</v>
      </c>
      <c r="D547" s="8" t="s">
        <v>1</v>
      </c>
      <c r="E547" s="8" t="s">
        <v>114</v>
      </c>
      <c r="F547" s="9" t="s">
        <v>103</v>
      </c>
      <c r="G547" s="20">
        <v>42540</v>
      </c>
      <c r="H547" s="5"/>
      <c r="I547" s="8"/>
      <c r="J547" s="45">
        <f t="shared" si="35"/>
        <v>0</v>
      </c>
      <c r="K547" s="45">
        <f t="shared" si="36"/>
        <v>0</v>
      </c>
      <c r="L547" s="45">
        <f>COUNTIFS($C$6:$C547,C547,$I$6:$I547,I547)</f>
        <v>0</v>
      </c>
      <c r="M547" s="45" t="s">
        <v>387</v>
      </c>
    </row>
    <row r="548" spans="1:13" x14ac:dyDescent="0.2">
      <c r="A548" s="8" t="s">
        <v>176</v>
      </c>
      <c r="B548" s="8" t="s">
        <v>87</v>
      </c>
      <c r="C548" s="8" t="str">
        <f t="shared" si="37"/>
        <v>MILAN John</v>
      </c>
      <c r="D548" s="8" t="s">
        <v>1</v>
      </c>
      <c r="E548" s="8" t="s">
        <v>114</v>
      </c>
      <c r="F548" s="9" t="s">
        <v>103</v>
      </c>
      <c r="G548" s="20">
        <v>42554</v>
      </c>
      <c r="H548" s="5"/>
      <c r="I548" s="8"/>
      <c r="J548" s="45">
        <f t="shared" si="35"/>
        <v>0</v>
      </c>
      <c r="K548" s="45">
        <f t="shared" si="36"/>
        <v>0</v>
      </c>
      <c r="L548" s="45">
        <f>COUNTIFS($C$6:$C548,C548,$I$6:$I548,I548)</f>
        <v>0</v>
      </c>
      <c r="M548" s="45" t="s">
        <v>387</v>
      </c>
    </row>
    <row r="549" spans="1:13" x14ac:dyDescent="0.2">
      <c r="A549" s="8" t="s">
        <v>176</v>
      </c>
      <c r="B549" s="8" t="s">
        <v>87</v>
      </c>
      <c r="C549" s="8" t="str">
        <f t="shared" si="37"/>
        <v>MILAN John</v>
      </c>
      <c r="D549" s="8" t="s">
        <v>1</v>
      </c>
      <c r="E549" s="8" t="s">
        <v>114</v>
      </c>
      <c r="F549" s="9" t="s">
        <v>103</v>
      </c>
      <c r="G549" s="20">
        <v>42561</v>
      </c>
      <c r="H549" s="5"/>
      <c r="I549" s="8"/>
      <c r="J549" s="45">
        <f t="shared" si="35"/>
        <v>0</v>
      </c>
      <c r="K549" s="45">
        <f t="shared" si="36"/>
        <v>0</v>
      </c>
      <c r="L549" s="45">
        <f>COUNTIFS($C$6:$C549,C549,$I$6:$I549,I549)</f>
        <v>0</v>
      </c>
      <c r="M549" s="45" t="s">
        <v>387</v>
      </c>
    </row>
    <row r="550" spans="1:13" x14ac:dyDescent="0.2">
      <c r="A550" s="8" t="s">
        <v>176</v>
      </c>
      <c r="B550" s="8" t="s">
        <v>87</v>
      </c>
      <c r="C550" s="8" t="str">
        <f t="shared" si="37"/>
        <v>MILAN John</v>
      </c>
      <c r="D550" s="8" t="s">
        <v>1</v>
      </c>
      <c r="E550" s="8" t="s">
        <v>114</v>
      </c>
      <c r="F550" s="9" t="s">
        <v>103</v>
      </c>
      <c r="G550" s="20">
        <v>42589</v>
      </c>
      <c r="H550" s="5"/>
      <c r="I550" s="8"/>
      <c r="J550" s="45">
        <f t="shared" si="35"/>
        <v>0</v>
      </c>
      <c r="K550" s="45">
        <f t="shared" si="36"/>
        <v>0</v>
      </c>
      <c r="L550" s="45">
        <f>COUNTIFS($C$6:$C550,C550,$I$6:$I550,I550)</f>
        <v>0</v>
      </c>
      <c r="M550" s="45" t="s">
        <v>387</v>
      </c>
    </row>
    <row r="551" spans="1:13" x14ac:dyDescent="0.2">
      <c r="A551" s="8" t="s">
        <v>176</v>
      </c>
      <c r="B551" s="8" t="s">
        <v>87</v>
      </c>
      <c r="C551" s="8" t="str">
        <f t="shared" si="37"/>
        <v>MILAN John</v>
      </c>
      <c r="D551" s="8" t="s">
        <v>1</v>
      </c>
      <c r="E551" s="8" t="s">
        <v>114</v>
      </c>
      <c r="F551" s="9" t="s">
        <v>103</v>
      </c>
      <c r="G551" s="20">
        <v>42596</v>
      </c>
      <c r="H551" s="5"/>
      <c r="I551" s="8"/>
      <c r="J551" s="45">
        <f t="shared" si="35"/>
        <v>0</v>
      </c>
      <c r="K551" s="45">
        <f t="shared" si="36"/>
        <v>0</v>
      </c>
      <c r="L551" s="45">
        <f>COUNTIFS($C$6:$C551,C551,$I$6:$I551,I551)</f>
        <v>0</v>
      </c>
      <c r="M551" s="45" t="s">
        <v>387</v>
      </c>
    </row>
    <row r="552" spans="1:13" x14ac:dyDescent="0.2">
      <c r="A552" s="8" t="s">
        <v>176</v>
      </c>
      <c r="B552" s="8" t="s">
        <v>87</v>
      </c>
      <c r="C552" s="8" t="str">
        <f t="shared" si="37"/>
        <v>MILAN John</v>
      </c>
      <c r="D552" s="8" t="s">
        <v>1</v>
      </c>
      <c r="E552" s="8" t="s">
        <v>114</v>
      </c>
      <c r="F552" s="9" t="s">
        <v>103</v>
      </c>
      <c r="G552" s="20">
        <v>42610</v>
      </c>
      <c r="H552" s="5"/>
      <c r="I552" s="8"/>
      <c r="J552" s="45">
        <f t="shared" si="35"/>
        <v>0</v>
      </c>
      <c r="K552" s="45">
        <f t="shared" si="36"/>
        <v>0</v>
      </c>
      <c r="L552" s="45">
        <f>COUNTIFS($C$6:$C552,C552,$I$6:$I552,I552)</f>
        <v>0</v>
      </c>
      <c r="M552" s="45" t="s">
        <v>387</v>
      </c>
    </row>
    <row r="553" spans="1:13" x14ac:dyDescent="0.2">
      <c r="A553" s="8" t="s">
        <v>176</v>
      </c>
      <c r="B553" s="8" t="s">
        <v>87</v>
      </c>
      <c r="C553" s="8" t="s">
        <v>270</v>
      </c>
      <c r="D553" s="8" t="s">
        <v>1</v>
      </c>
      <c r="E553" s="8" t="s">
        <v>114</v>
      </c>
      <c r="F553" s="9" t="s">
        <v>103</v>
      </c>
      <c r="G553" s="61">
        <v>42617</v>
      </c>
      <c r="H553" s="5"/>
      <c r="I553" s="8"/>
      <c r="J553" s="45">
        <f t="shared" si="35"/>
        <v>0</v>
      </c>
      <c r="K553" s="45">
        <f t="shared" si="36"/>
        <v>0</v>
      </c>
      <c r="L553" s="45">
        <f>COUNTIFS($C$6:$C553,C553,$I$6:$I553,I553)</f>
        <v>0</v>
      </c>
      <c r="M553" s="45" t="s">
        <v>387</v>
      </c>
    </row>
    <row r="554" spans="1:13" x14ac:dyDescent="0.2">
      <c r="A554" s="8" t="s">
        <v>176</v>
      </c>
      <c r="B554" s="8" t="s">
        <v>87</v>
      </c>
      <c r="C554" s="8" t="s">
        <v>270</v>
      </c>
      <c r="D554" s="8" t="s">
        <v>1</v>
      </c>
      <c r="E554" s="8" t="s">
        <v>114</v>
      </c>
      <c r="F554" s="9" t="s">
        <v>103</v>
      </c>
      <c r="G554" s="61">
        <v>42624</v>
      </c>
      <c r="H554" s="5"/>
      <c r="I554" s="8"/>
      <c r="J554" s="45">
        <f t="shared" si="35"/>
        <v>0</v>
      </c>
      <c r="K554" s="45">
        <f t="shared" si="36"/>
        <v>0</v>
      </c>
      <c r="L554" s="45">
        <f>COUNTIFS($C$6:$C554,C554,$I$6:$I554,I554)</f>
        <v>0</v>
      </c>
      <c r="M554" s="45" t="s">
        <v>387</v>
      </c>
    </row>
    <row r="555" spans="1:13" x14ac:dyDescent="0.2">
      <c r="A555" s="8" t="s">
        <v>176</v>
      </c>
      <c r="B555" s="8" t="s">
        <v>87</v>
      </c>
      <c r="C555" s="8" t="s">
        <v>270</v>
      </c>
      <c r="D555" s="8" t="s">
        <v>1</v>
      </c>
      <c r="E555" s="8" t="s">
        <v>114</v>
      </c>
      <c r="F555" s="9" t="s">
        <v>103</v>
      </c>
      <c r="G555" s="61">
        <v>42631</v>
      </c>
      <c r="H555" s="5"/>
      <c r="I555" s="8"/>
      <c r="J555" s="45">
        <f t="shared" si="35"/>
        <v>0</v>
      </c>
      <c r="K555" s="45">
        <f t="shared" si="36"/>
        <v>0</v>
      </c>
      <c r="L555" s="45">
        <f>COUNTIFS($C$6:$C555,C555,$I$6:$I555,I555)</f>
        <v>0</v>
      </c>
      <c r="M555" s="45" t="s">
        <v>387</v>
      </c>
    </row>
    <row r="556" spans="1:13" x14ac:dyDescent="0.2">
      <c r="A556" s="8" t="s">
        <v>176</v>
      </c>
      <c r="B556" s="8" t="s">
        <v>87</v>
      </c>
      <c r="C556" s="8" t="s">
        <v>270</v>
      </c>
      <c r="D556" s="8" t="s">
        <v>1</v>
      </c>
      <c r="E556" s="8" t="s">
        <v>114</v>
      </c>
      <c r="F556" s="9" t="s">
        <v>103</v>
      </c>
      <c r="G556" s="61">
        <v>42652</v>
      </c>
      <c r="H556" s="5"/>
      <c r="I556" s="8"/>
      <c r="J556" s="45">
        <f t="shared" si="35"/>
        <v>0</v>
      </c>
      <c r="K556" s="45">
        <f t="shared" si="36"/>
        <v>0</v>
      </c>
      <c r="L556" s="45">
        <f>COUNTIFS($C$6:$C556,C556,$I$6:$I556,I556)</f>
        <v>0</v>
      </c>
      <c r="M556" s="45" t="s">
        <v>387</v>
      </c>
    </row>
    <row r="557" spans="1:13" x14ac:dyDescent="0.2">
      <c r="A557" s="8" t="s">
        <v>176</v>
      </c>
      <c r="B557" s="8" t="s">
        <v>87</v>
      </c>
      <c r="C557" s="8" t="s">
        <v>270</v>
      </c>
      <c r="D557" s="8" t="s">
        <v>1</v>
      </c>
      <c r="E557" s="8" t="s">
        <v>114</v>
      </c>
      <c r="F557" s="9" t="s">
        <v>103</v>
      </c>
      <c r="G557" s="61">
        <v>42645</v>
      </c>
      <c r="H557" s="5"/>
      <c r="I557" s="8"/>
      <c r="J557" s="45">
        <f t="shared" si="35"/>
        <v>0</v>
      </c>
      <c r="K557" s="45">
        <f t="shared" si="36"/>
        <v>0</v>
      </c>
      <c r="L557" s="45">
        <f>COUNTIFS($C$6:$C557,C557,$I$6:$I557,I557)</f>
        <v>0</v>
      </c>
      <c r="M557" s="45" t="s">
        <v>387</v>
      </c>
    </row>
    <row r="558" spans="1:13" x14ac:dyDescent="0.2">
      <c r="A558" s="8" t="s">
        <v>176</v>
      </c>
      <c r="B558" s="8" t="s">
        <v>87</v>
      </c>
      <c r="C558" s="8" t="s">
        <v>270</v>
      </c>
      <c r="D558" s="8" t="s">
        <v>1</v>
      </c>
      <c r="E558" s="8" t="s">
        <v>114</v>
      </c>
      <c r="F558" s="9" t="s">
        <v>103</v>
      </c>
      <c r="G558" s="61">
        <v>42659</v>
      </c>
      <c r="H558" s="5"/>
      <c r="I558" s="8"/>
      <c r="J558" s="45">
        <f t="shared" si="35"/>
        <v>0</v>
      </c>
      <c r="K558" s="45">
        <f t="shared" si="36"/>
        <v>0</v>
      </c>
      <c r="L558" s="45">
        <f>COUNTIFS($C$6:$C558,C558,$I$6:$I558,I558)</f>
        <v>0</v>
      </c>
      <c r="M558" s="45" t="s">
        <v>387</v>
      </c>
    </row>
    <row r="559" spans="1:13" x14ac:dyDescent="0.2">
      <c r="A559" s="8" t="s">
        <v>176</v>
      </c>
      <c r="B559" s="8" t="s">
        <v>87</v>
      </c>
      <c r="C559" s="8" t="s">
        <v>270</v>
      </c>
      <c r="D559" s="8" t="s">
        <v>1</v>
      </c>
      <c r="E559" s="8" t="s">
        <v>114</v>
      </c>
      <c r="F559" s="9" t="s">
        <v>103</v>
      </c>
      <c r="G559" s="61">
        <v>42666</v>
      </c>
      <c r="H559" s="5"/>
      <c r="I559" s="8"/>
      <c r="J559" s="45">
        <f t="shared" si="35"/>
        <v>0</v>
      </c>
      <c r="K559" s="45">
        <f t="shared" si="36"/>
        <v>0</v>
      </c>
      <c r="L559" s="45">
        <f>COUNTIFS($C$6:$C559,C559,$I$6:$I559,I559)</f>
        <v>0</v>
      </c>
      <c r="M559" s="45" t="s">
        <v>387</v>
      </c>
    </row>
    <row r="560" spans="1:13" x14ac:dyDescent="0.2">
      <c r="A560" s="8" t="s">
        <v>176</v>
      </c>
      <c r="B560" s="8" t="s">
        <v>87</v>
      </c>
      <c r="C560" s="8" t="s">
        <v>270</v>
      </c>
      <c r="D560" s="8" t="s">
        <v>1</v>
      </c>
      <c r="E560" s="8" t="s">
        <v>114</v>
      </c>
      <c r="F560" s="9" t="s">
        <v>103</v>
      </c>
      <c r="G560" s="61">
        <v>42673</v>
      </c>
      <c r="H560" s="5"/>
      <c r="I560" s="8"/>
      <c r="J560" s="45">
        <f t="shared" si="35"/>
        <v>0</v>
      </c>
      <c r="K560" s="45">
        <f t="shared" si="36"/>
        <v>0</v>
      </c>
      <c r="L560" s="45">
        <f>COUNTIFS($C$6:$C560,C560,$I$6:$I560,I560)</f>
        <v>0</v>
      </c>
      <c r="M560" s="45" t="s">
        <v>387</v>
      </c>
    </row>
    <row r="561" spans="1:13" x14ac:dyDescent="0.2">
      <c r="A561" s="8" t="s">
        <v>170</v>
      </c>
      <c r="B561" s="8" t="s">
        <v>31</v>
      </c>
      <c r="C561" s="8" t="s">
        <v>271</v>
      </c>
      <c r="D561" s="8" t="s">
        <v>1</v>
      </c>
      <c r="E561" s="8" t="s">
        <v>114</v>
      </c>
      <c r="F561" s="9" t="s">
        <v>103</v>
      </c>
      <c r="G561" s="61">
        <v>42624</v>
      </c>
      <c r="H561" s="5">
        <v>170</v>
      </c>
      <c r="I561" s="8" t="s">
        <v>197</v>
      </c>
      <c r="J561" s="45">
        <f t="shared" si="35"/>
        <v>170</v>
      </c>
      <c r="K561" s="45">
        <f t="shared" si="36"/>
        <v>5.8620689655172411</v>
      </c>
      <c r="L561" s="45">
        <f>COUNTIFS($C$6:$C561,C561,$I$6:$I561,I561)</f>
        <v>1</v>
      </c>
      <c r="M561" s="45" t="s">
        <v>386</v>
      </c>
    </row>
    <row r="562" spans="1:13" x14ac:dyDescent="0.2">
      <c r="A562" s="8" t="s">
        <v>170</v>
      </c>
      <c r="B562" s="8" t="s">
        <v>31</v>
      </c>
      <c r="C562" s="8" t="s">
        <v>271</v>
      </c>
      <c r="D562" s="8" t="s">
        <v>1</v>
      </c>
      <c r="E562" s="8" t="s">
        <v>114</v>
      </c>
      <c r="F562" s="9" t="s">
        <v>103</v>
      </c>
      <c r="G562" s="61">
        <v>42673</v>
      </c>
      <c r="H562" s="5">
        <v>190</v>
      </c>
      <c r="I562" s="8" t="s">
        <v>114</v>
      </c>
      <c r="J562" s="45">
        <f t="shared" si="35"/>
        <v>1575</v>
      </c>
      <c r="K562" s="45">
        <f t="shared" si="36"/>
        <v>54.310344827586206</v>
      </c>
      <c r="L562" s="45">
        <f>COUNTIFS($C$6:$C562,C562,$I$6:$I562,I562)</f>
        <v>1</v>
      </c>
      <c r="M562" s="45" t="s">
        <v>386</v>
      </c>
    </row>
    <row r="563" spans="1:13" x14ac:dyDescent="0.2">
      <c r="A563" s="8" t="s">
        <v>170</v>
      </c>
      <c r="B563" s="8" t="s">
        <v>31</v>
      </c>
      <c r="C563" s="8" t="s">
        <v>271</v>
      </c>
      <c r="D563" s="8" t="s">
        <v>1</v>
      </c>
      <c r="E563" s="8" t="s">
        <v>114</v>
      </c>
      <c r="F563" s="9" t="s">
        <v>103</v>
      </c>
      <c r="G563" s="61">
        <v>42617</v>
      </c>
      <c r="H563" s="5">
        <v>185</v>
      </c>
      <c r="I563" s="8" t="s">
        <v>114</v>
      </c>
      <c r="J563" s="45">
        <f t="shared" si="35"/>
        <v>1575</v>
      </c>
      <c r="K563" s="45">
        <f t="shared" si="36"/>
        <v>54.310344827586206</v>
      </c>
      <c r="L563" s="45">
        <f>COUNTIFS($C$6:$C563,C563,$I$6:$I563,I563)</f>
        <v>2</v>
      </c>
      <c r="M563" s="45" t="s">
        <v>386</v>
      </c>
    </row>
    <row r="564" spans="1:13" x14ac:dyDescent="0.2">
      <c r="A564" s="8" t="s">
        <v>170</v>
      </c>
      <c r="B564" s="8" t="s">
        <v>31</v>
      </c>
      <c r="C564" s="8" t="str">
        <f>UPPER(A564)&amp;" "&amp;B564</f>
        <v>MILLER Bert</v>
      </c>
      <c r="D564" s="8" t="s">
        <v>1</v>
      </c>
      <c r="E564" s="8" t="s">
        <v>114</v>
      </c>
      <c r="F564" s="9" t="s">
        <v>103</v>
      </c>
      <c r="G564" s="20">
        <v>42512</v>
      </c>
      <c r="H564" s="5">
        <v>182</v>
      </c>
      <c r="I564" s="8" t="s">
        <v>114</v>
      </c>
      <c r="J564" s="45">
        <f t="shared" si="35"/>
        <v>1575</v>
      </c>
      <c r="K564" s="45">
        <f t="shared" si="36"/>
        <v>54.310344827586206</v>
      </c>
      <c r="L564" s="45">
        <f>COUNTIFS($C$6:$C564,C564,$I$6:$I564,I564)</f>
        <v>3</v>
      </c>
      <c r="M564" s="45" t="s">
        <v>386</v>
      </c>
    </row>
    <row r="565" spans="1:13" x14ac:dyDescent="0.2">
      <c r="A565" s="8" t="s">
        <v>170</v>
      </c>
      <c r="B565" s="8" t="s">
        <v>31</v>
      </c>
      <c r="C565" s="8" t="s">
        <v>271</v>
      </c>
      <c r="D565" s="8" t="s">
        <v>1</v>
      </c>
      <c r="E565" s="8" t="s">
        <v>114</v>
      </c>
      <c r="F565" s="9" t="s">
        <v>103</v>
      </c>
      <c r="G565" s="61">
        <v>42652</v>
      </c>
      <c r="H565" s="5">
        <v>182</v>
      </c>
      <c r="I565" s="8" t="s">
        <v>114</v>
      </c>
      <c r="J565" s="45">
        <f t="shared" si="35"/>
        <v>1575</v>
      </c>
      <c r="K565" s="45">
        <f t="shared" si="36"/>
        <v>54.310344827586206</v>
      </c>
      <c r="L565" s="45">
        <f>COUNTIFS($C$6:$C565,C565,$I$6:$I565,I565)</f>
        <v>4</v>
      </c>
      <c r="M565" s="45" t="s">
        <v>386</v>
      </c>
    </row>
    <row r="566" spans="1:13" x14ac:dyDescent="0.2">
      <c r="A566" s="8" t="s">
        <v>170</v>
      </c>
      <c r="B566" s="8" t="s">
        <v>31</v>
      </c>
      <c r="C566" s="8" t="str">
        <f>UPPER(A566)&amp;" "&amp;B566</f>
        <v>MILLER Bert</v>
      </c>
      <c r="D566" s="8" t="s">
        <v>1</v>
      </c>
      <c r="E566" s="8" t="s">
        <v>114</v>
      </c>
      <c r="F566" s="9" t="s">
        <v>103</v>
      </c>
      <c r="G566" s="20">
        <v>42519</v>
      </c>
      <c r="H566" s="5">
        <v>178</v>
      </c>
      <c r="I566" s="8" t="s">
        <v>114</v>
      </c>
      <c r="J566" s="45">
        <f t="shared" si="35"/>
        <v>1575</v>
      </c>
      <c r="K566" s="45">
        <f t="shared" si="36"/>
        <v>54.310344827586206</v>
      </c>
      <c r="L566" s="45">
        <f>COUNTIFS($C$6:$C566,C566,$I$6:$I566,I566)</f>
        <v>5</v>
      </c>
      <c r="M566" s="45" t="s">
        <v>386</v>
      </c>
    </row>
    <row r="567" spans="1:13" x14ac:dyDescent="0.2">
      <c r="A567" s="8" t="s">
        <v>170</v>
      </c>
      <c r="B567" s="8" t="s">
        <v>31</v>
      </c>
      <c r="C567" s="8" t="s">
        <v>271</v>
      </c>
      <c r="D567" s="8" t="s">
        <v>1</v>
      </c>
      <c r="E567" s="8" t="s">
        <v>114</v>
      </c>
      <c r="F567" s="9" t="s">
        <v>103</v>
      </c>
      <c r="G567" s="61">
        <v>42631</v>
      </c>
      <c r="H567" s="5">
        <v>177</v>
      </c>
      <c r="I567" s="8" t="s">
        <v>114</v>
      </c>
      <c r="J567" s="45">
        <f t="shared" si="35"/>
        <v>1575</v>
      </c>
      <c r="K567" s="45">
        <f t="shared" si="36"/>
        <v>54.310344827586206</v>
      </c>
      <c r="L567" s="45">
        <f>COUNTIFS($C$6:$C567,C567,$I$6:$I567,I567)</f>
        <v>6</v>
      </c>
      <c r="M567" s="45" t="s">
        <v>386</v>
      </c>
    </row>
    <row r="568" spans="1:13" x14ac:dyDescent="0.2">
      <c r="A568" s="8" t="s">
        <v>170</v>
      </c>
      <c r="B568" s="8" t="s">
        <v>31</v>
      </c>
      <c r="C568" s="8" t="str">
        <f t="shared" ref="C568:C586" si="38">UPPER(A568)&amp;" "&amp;B568</f>
        <v>MILLER Bert</v>
      </c>
      <c r="D568" s="8" t="s">
        <v>1</v>
      </c>
      <c r="E568" s="8" t="s">
        <v>114</v>
      </c>
      <c r="F568" s="9" t="s">
        <v>103</v>
      </c>
      <c r="G568" s="20">
        <v>42477</v>
      </c>
      <c r="H568" s="5">
        <v>168</v>
      </c>
      <c r="I568" s="8" t="s">
        <v>114</v>
      </c>
      <c r="J568" s="45">
        <f t="shared" si="35"/>
        <v>1575</v>
      </c>
      <c r="K568" s="45">
        <f t="shared" si="36"/>
        <v>54.310344827586206</v>
      </c>
      <c r="L568" s="45">
        <f>COUNTIFS($C$6:$C568,C568,$I$6:$I568,I568)</f>
        <v>7</v>
      </c>
      <c r="M568" s="45" t="s">
        <v>386</v>
      </c>
    </row>
    <row r="569" spans="1:13" x14ac:dyDescent="0.2">
      <c r="A569" s="8" t="s">
        <v>170</v>
      </c>
      <c r="B569" s="8" t="s">
        <v>31</v>
      </c>
      <c r="C569" s="8" t="str">
        <f t="shared" si="38"/>
        <v>MILLER Bert</v>
      </c>
      <c r="D569" s="8" t="s">
        <v>1</v>
      </c>
      <c r="E569" s="8" t="s">
        <v>114</v>
      </c>
      <c r="F569" s="9" t="s">
        <v>103</v>
      </c>
      <c r="G569" s="20">
        <v>42505</v>
      </c>
      <c r="H569" s="5">
        <v>159</v>
      </c>
      <c r="I569" s="8" t="s">
        <v>114</v>
      </c>
      <c r="J569" s="45">
        <f t="shared" si="35"/>
        <v>1575</v>
      </c>
      <c r="K569" s="45">
        <f t="shared" si="36"/>
        <v>54.310344827586206</v>
      </c>
      <c r="L569" s="45">
        <f>COUNTIFS($C$6:$C569,C569,$I$6:$I569,I569)</f>
        <v>8</v>
      </c>
      <c r="M569" s="45" t="s">
        <v>386</v>
      </c>
    </row>
    <row r="570" spans="1:13" x14ac:dyDescent="0.2">
      <c r="A570" s="8" t="s">
        <v>170</v>
      </c>
      <c r="B570" s="8" t="s">
        <v>31</v>
      </c>
      <c r="C570" s="8" t="str">
        <f t="shared" si="38"/>
        <v>MILLER Bert</v>
      </c>
      <c r="D570" s="8" t="s">
        <v>1</v>
      </c>
      <c r="E570" s="8" t="s">
        <v>114</v>
      </c>
      <c r="F570" s="9" t="s">
        <v>103</v>
      </c>
      <c r="G570" s="20">
        <v>42554</v>
      </c>
      <c r="H570" s="5">
        <v>154</v>
      </c>
      <c r="I570" s="8" t="s">
        <v>114</v>
      </c>
      <c r="J570" s="45">
        <f t="shared" si="35"/>
        <v>1575</v>
      </c>
      <c r="K570" s="45">
        <f t="shared" si="36"/>
        <v>54.310344827586206</v>
      </c>
      <c r="L570" s="45">
        <f>COUNTIFS($C$6:$C570,C570,$I$6:$I570,I570)</f>
        <v>9</v>
      </c>
      <c r="M570" s="45" t="s">
        <v>386</v>
      </c>
    </row>
    <row r="571" spans="1:13" x14ac:dyDescent="0.2">
      <c r="A571" s="8" t="s">
        <v>170</v>
      </c>
      <c r="B571" s="8" t="s">
        <v>31</v>
      </c>
      <c r="C571" s="8" t="str">
        <f t="shared" si="38"/>
        <v>MILLER Bert</v>
      </c>
      <c r="D571" s="8" t="s">
        <v>1</v>
      </c>
      <c r="E571" s="8" t="s">
        <v>114</v>
      </c>
      <c r="F571" s="9" t="s">
        <v>103</v>
      </c>
      <c r="G571" s="20">
        <v>42386</v>
      </c>
      <c r="H571" s="3"/>
      <c r="I571" s="8"/>
      <c r="J571" s="45">
        <f t="shared" si="35"/>
        <v>0</v>
      </c>
      <c r="K571" s="45">
        <f t="shared" si="36"/>
        <v>0</v>
      </c>
      <c r="L571" s="45">
        <f>COUNTIFS($C$6:$C571,C571,$I$6:$I571,I571)</f>
        <v>0</v>
      </c>
      <c r="M571" s="45" t="s">
        <v>386</v>
      </c>
    </row>
    <row r="572" spans="1:13" x14ac:dyDescent="0.2">
      <c r="A572" s="8" t="s">
        <v>170</v>
      </c>
      <c r="B572" s="8" t="s">
        <v>31</v>
      </c>
      <c r="C572" s="8" t="str">
        <f t="shared" si="38"/>
        <v>MILLER Bert</v>
      </c>
      <c r="D572" s="8" t="s">
        <v>1</v>
      </c>
      <c r="E572" s="8" t="s">
        <v>114</v>
      </c>
      <c r="F572" s="9" t="s">
        <v>103</v>
      </c>
      <c r="G572" s="20">
        <v>42400</v>
      </c>
      <c r="H572" s="5"/>
      <c r="I572" s="8"/>
      <c r="J572" s="45">
        <f t="shared" si="35"/>
        <v>0</v>
      </c>
      <c r="K572" s="45">
        <f t="shared" si="36"/>
        <v>0</v>
      </c>
      <c r="L572" s="45">
        <f>COUNTIFS($C$6:$C572,C572,$I$6:$I572,I572)</f>
        <v>0</v>
      </c>
      <c r="M572" s="45" t="s">
        <v>386</v>
      </c>
    </row>
    <row r="573" spans="1:13" x14ac:dyDescent="0.2">
      <c r="A573" s="8" t="s">
        <v>170</v>
      </c>
      <c r="B573" s="8" t="s">
        <v>31</v>
      </c>
      <c r="C573" s="8" t="str">
        <f t="shared" si="38"/>
        <v>MILLER Bert</v>
      </c>
      <c r="D573" s="8" t="s">
        <v>1</v>
      </c>
      <c r="E573" s="8" t="s">
        <v>114</v>
      </c>
      <c r="F573" s="9" t="s">
        <v>103</v>
      </c>
      <c r="G573" s="20">
        <v>42407</v>
      </c>
      <c r="H573" s="5"/>
      <c r="I573" s="8"/>
      <c r="J573" s="45">
        <f t="shared" si="35"/>
        <v>0</v>
      </c>
      <c r="K573" s="45">
        <f t="shared" si="36"/>
        <v>0</v>
      </c>
      <c r="L573" s="45">
        <f>COUNTIFS($C$6:$C573,C573,$I$6:$I573,I573)</f>
        <v>0</v>
      </c>
      <c r="M573" s="45" t="s">
        <v>386</v>
      </c>
    </row>
    <row r="574" spans="1:13" x14ac:dyDescent="0.2">
      <c r="A574" s="8" t="s">
        <v>170</v>
      </c>
      <c r="B574" s="8" t="s">
        <v>31</v>
      </c>
      <c r="C574" s="8" t="str">
        <f t="shared" si="38"/>
        <v>MILLER Bert</v>
      </c>
      <c r="D574" s="8" t="s">
        <v>1</v>
      </c>
      <c r="E574" s="8" t="s">
        <v>114</v>
      </c>
      <c r="F574" s="9" t="s">
        <v>103</v>
      </c>
      <c r="G574" s="20">
        <v>42414</v>
      </c>
      <c r="H574" s="5"/>
      <c r="I574" s="8"/>
      <c r="J574" s="45">
        <f t="shared" si="35"/>
        <v>0</v>
      </c>
      <c r="K574" s="45">
        <f t="shared" si="36"/>
        <v>0</v>
      </c>
      <c r="L574" s="45">
        <f>COUNTIFS($C$6:$C574,C574,$I$6:$I574,I574)</f>
        <v>0</v>
      </c>
      <c r="M574" s="45" t="s">
        <v>386</v>
      </c>
    </row>
    <row r="575" spans="1:13" x14ac:dyDescent="0.2">
      <c r="A575" s="8" t="s">
        <v>170</v>
      </c>
      <c r="B575" s="8" t="s">
        <v>31</v>
      </c>
      <c r="C575" s="8" t="str">
        <f t="shared" si="38"/>
        <v>MILLER Bert</v>
      </c>
      <c r="D575" s="8" t="s">
        <v>1</v>
      </c>
      <c r="E575" s="8" t="s">
        <v>114</v>
      </c>
      <c r="F575" s="9" t="s">
        <v>103</v>
      </c>
      <c r="G575" s="20">
        <v>42421</v>
      </c>
      <c r="H575" s="5"/>
      <c r="I575" s="8"/>
      <c r="J575" s="45">
        <f t="shared" si="35"/>
        <v>0</v>
      </c>
      <c r="K575" s="45">
        <f t="shared" si="36"/>
        <v>0</v>
      </c>
      <c r="L575" s="45">
        <f>COUNTIFS($C$6:$C575,C575,$I$6:$I575,I575)</f>
        <v>0</v>
      </c>
      <c r="M575" s="45" t="s">
        <v>386</v>
      </c>
    </row>
    <row r="576" spans="1:13" x14ac:dyDescent="0.2">
      <c r="A576" s="8" t="s">
        <v>170</v>
      </c>
      <c r="B576" s="8" t="s">
        <v>31</v>
      </c>
      <c r="C576" s="8" t="str">
        <f t="shared" si="38"/>
        <v>MILLER Bert</v>
      </c>
      <c r="D576" s="8" t="s">
        <v>1</v>
      </c>
      <c r="E576" s="8" t="s">
        <v>114</v>
      </c>
      <c r="F576" s="9" t="s">
        <v>103</v>
      </c>
      <c r="G576" s="20">
        <v>42428</v>
      </c>
      <c r="H576" s="5"/>
      <c r="I576" s="8"/>
      <c r="J576" s="45">
        <f t="shared" si="35"/>
        <v>0</v>
      </c>
      <c r="K576" s="45">
        <f t="shared" si="36"/>
        <v>0</v>
      </c>
      <c r="L576" s="45">
        <f>COUNTIFS($C$6:$C576,C576,$I$6:$I576,I576)</f>
        <v>0</v>
      </c>
      <c r="M576" s="45" t="s">
        <v>386</v>
      </c>
    </row>
    <row r="577" spans="1:13" x14ac:dyDescent="0.2">
      <c r="A577" s="8" t="s">
        <v>170</v>
      </c>
      <c r="B577" s="8" t="s">
        <v>31</v>
      </c>
      <c r="C577" s="8" t="str">
        <f t="shared" si="38"/>
        <v>MILLER Bert</v>
      </c>
      <c r="D577" s="8" t="s">
        <v>1</v>
      </c>
      <c r="E577" s="8" t="s">
        <v>114</v>
      </c>
      <c r="F577" s="9" t="s">
        <v>103</v>
      </c>
      <c r="G577" s="20">
        <v>42435</v>
      </c>
      <c r="H577" s="5"/>
      <c r="I577" s="8"/>
      <c r="J577" s="45">
        <f t="shared" si="35"/>
        <v>0</v>
      </c>
      <c r="K577" s="45">
        <f t="shared" si="36"/>
        <v>0</v>
      </c>
      <c r="L577" s="45">
        <f>COUNTIFS($C$6:$C577,C577,$I$6:$I577,I577)</f>
        <v>0</v>
      </c>
      <c r="M577" s="45" t="s">
        <v>386</v>
      </c>
    </row>
    <row r="578" spans="1:13" x14ac:dyDescent="0.2">
      <c r="A578" s="8" t="s">
        <v>170</v>
      </c>
      <c r="B578" s="8" t="s">
        <v>31</v>
      </c>
      <c r="C578" s="8" t="str">
        <f t="shared" si="38"/>
        <v>MILLER Bert</v>
      </c>
      <c r="D578" s="8" t="s">
        <v>1</v>
      </c>
      <c r="E578" s="8" t="s">
        <v>114</v>
      </c>
      <c r="F578" s="9" t="s">
        <v>103</v>
      </c>
      <c r="G578" s="20">
        <v>42442</v>
      </c>
      <c r="H578" s="5"/>
      <c r="I578" s="8"/>
      <c r="J578" s="45">
        <f t="shared" si="35"/>
        <v>0</v>
      </c>
      <c r="K578" s="45">
        <f t="shared" si="36"/>
        <v>0</v>
      </c>
      <c r="L578" s="45">
        <f>COUNTIFS($C$6:$C578,C578,$I$6:$I578,I578)</f>
        <v>0</v>
      </c>
      <c r="M578" s="45" t="s">
        <v>386</v>
      </c>
    </row>
    <row r="579" spans="1:13" x14ac:dyDescent="0.2">
      <c r="A579" s="8" t="s">
        <v>170</v>
      </c>
      <c r="B579" s="8" t="s">
        <v>31</v>
      </c>
      <c r="C579" s="8" t="str">
        <f t="shared" si="38"/>
        <v>MILLER Bert</v>
      </c>
      <c r="D579" s="8" t="s">
        <v>1</v>
      </c>
      <c r="E579" s="8" t="s">
        <v>114</v>
      </c>
      <c r="F579" s="9" t="s">
        <v>103</v>
      </c>
      <c r="G579" s="20">
        <v>42449</v>
      </c>
      <c r="H579" s="5"/>
      <c r="I579" s="8"/>
      <c r="J579" s="45">
        <f t="shared" si="35"/>
        <v>0</v>
      </c>
      <c r="K579" s="45">
        <f t="shared" si="36"/>
        <v>0</v>
      </c>
      <c r="L579" s="45">
        <f>COUNTIFS($C$6:$C579,C579,$I$6:$I579,I579)</f>
        <v>0</v>
      </c>
      <c r="M579" s="45" t="s">
        <v>386</v>
      </c>
    </row>
    <row r="580" spans="1:13" x14ac:dyDescent="0.2">
      <c r="A580" s="8" t="s">
        <v>170</v>
      </c>
      <c r="B580" s="8" t="s">
        <v>31</v>
      </c>
      <c r="C580" s="8" t="str">
        <f t="shared" si="38"/>
        <v>MILLER Bert</v>
      </c>
      <c r="D580" s="8" t="s">
        <v>1</v>
      </c>
      <c r="E580" s="8" t="s">
        <v>114</v>
      </c>
      <c r="F580" s="9" t="s">
        <v>103</v>
      </c>
      <c r="G580" s="20">
        <v>42463</v>
      </c>
      <c r="H580" s="5"/>
      <c r="I580" s="8"/>
      <c r="J580" s="45">
        <f t="shared" si="35"/>
        <v>0</v>
      </c>
      <c r="K580" s="45">
        <f t="shared" si="36"/>
        <v>0</v>
      </c>
      <c r="L580" s="45">
        <f>COUNTIFS($C$6:$C580,C580,$I$6:$I580,I580)</f>
        <v>0</v>
      </c>
      <c r="M580" s="45" t="s">
        <v>386</v>
      </c>
    </row>
    <row r="581" spans="1:13" x14ac:dyDescent="0.2">
      <c r="A581" s="8" t="s">
        <v>170</v>
      </c>
      <c r="B581" s="8" t="s">
        <v>31</v>
      </c>
      <c r="C581" s="8" t="str">
        <f t="shared" si="38"/>
        <v>MILLER Bert</v>
      </c>
      <c r="D581" s="8" t="s">
        <v>1</v>
      </c>
      <c r="E581" s="8" t="s">
        <v>114</v>
      </c>
      <c r="F581" s="9" t="s">
        <v>103</v>
      </c>
      <c r="G581" s="20">
        <v>42526</v>
      </c>
      <c r="H581" s="5"/>
      <c r="I581" s="8"/>
      <c r="J581" s="45">
        <f t="shared" si="35"/>
        <v>0</v>
      </c>
      <c r="K581" s="45">
        <f t="shared" si="36"/>
        <v>0</v>
      </c>
      <c r="L581" s="45">
        <f>COUNTIFS($C$6:$C581,C581,$I$6:$I581,I581)</f>
        <v>0</v>
      </c>
      <c r="M581" s="45" t="s">
        <v>386</v>
      </c>
    </row>
    <row r="582" spans="1:13" x14ac:dyDescent="0.2">
      <c r="A582" s="8" t="s">
        <v>170</v>
      </c>
      <c r="B582" s="8" t="s">
        <v>31</v>
      </c>
      <c r="C582" s="8" t="str">
        <f t="shared" si="38"/>
        <v>MILLER Bert</v>
      </c>
      <c r="D582" s="8" t="s">
        <v>1</v>
      </c>
      <c r="E582" s="8" t="s">
        <v>114</v>
      </c>
      <c r="F582" s="9" t="s">
        <v>103</v>
      </c>
      <c r="G582" s="20">
        <v>42540</v>
      </c>
      <c r="H582" s="5"/>
      <c r="I582" s="8"/>
      <c r="J582" s="45">
        <f t="shared" si="35"/>
        <v>0</v>
      </c>
      <c r="K582" s="45">
        <f t="shared" si="36"/>
        <v>0</v>
      </c>
      <c r="L582" s="45">
        <f>COUNTIFS($C$6:$C582,C582,$I$6:$I582,I582)</f>
        <v>0</v>
      </c>
      <c r="M582" s="45" t="s">
        <v>386</v>
      </c>
    </row>
    <row r="583" spans="1:13" x14ac:dyDescent="0.2">
      <c r="A583" s="8" t="s">
        <v>170</v>
      </c>
      <c r="B583" s="8" t="s">
        <v>31</v>
      </c>
      <c r="C583" s="8" t="str">
        <f t="shared" si="38"/>
        <v>MILLER Bert</v>
      </c>
      <c r="D583" s="8" t="s">
        <v>1</v>
      </c>
      <c r="E583" s="8" t="s">
        <v>114</v>
      </c>
      <c r="F583" s="9" t="s">
        <v>103</v>
      </c>
      <c r="G583" s="20">
        <v>42561</v>
      </c>
      <c r="H583" s="5"/>
      <c r="I583" s="8"/>
      <c r="J583" s="45">
        <f t="shared" ref="J583:J646" si="39">SUMIFS($H$6:$H$3208,$C$6:$C$3208,$C583,$I$6:$I$3208,$I583)</f>
        <v>0</v>
      </c>
      <c r="K583" s="45">
        <f t="shared" ref="K583:K646" si="40">IFERROR(J583/$G$5,0)</f>
        <v>0</v>
      </c>
      <c r="L583" s="45">
        <f>COUNTIFS($C$6:$C583,C583,$I$6:$I583,I583)</f>
        <v>0</v>
      </c>
      <c r="M583" s="45" t="s">
        <v>386</v>
      </c>
    </row>
    <row r="584" spans="1:13" x14ac:dyDescent="0.2">
      <c r="A584" s="8" t="s">
        <v>170</v>
      </c>
      <c r="B584" s="8" t="s">
        <v>31</v>
      </c>
      <c r="C584" s="8" t="str">
        <f t="shared" si="38"/>
        <v>MILLER Bert</v>
      </c>
      <c r="D584" s="8" t="s">
        <v>1</v>
      </c>
      <c r="E584" s="8" t="s">
        <v>114</v>
      </c>
      <c r="F584" s="9" t="s">
        <v>103</v>
      </c>
      <c r="G584" s="20">
        <v>42589</v>
      </c>
      <c r="H584" s="5"/>
      <c r="I584" s="8"/>
      <c r="J584" s="45">
        <f t="shared" si="39"/>
        <v>0</v>
      </c>
      <c r="K584" s="45">
        <f t="shared" si="40"/>
        <v>0</v>
      </c>
      <c r="L584" s="45">
        <f>COUNTIFS($C$6:$C584,C584,$I$6:$I584,I584)</f>
        <v>0</v>
      </c>
      <c r="M584" s="45" t="s">
        <v>386</v>
      </c>
    </row>
    <row r="585" spans="1:13" x14ac:dyDescent="0.2">
      <c r="A585" s="8" t="s">
        <v>170</v>
      </c>
      <c r="B585" s="8" t="s">
        <v>31</v>
      </c>
      <c r="C585" s="8" t="str">
        <f t="shared" si="38"/>
        <v>MILLER Bert</v>
      </c>
      <c r="D585" s="8" t="s">
        <v>1</v>
      </c>
      <c r="E585" s="8" t="s">
        <v>114</v>
      </c>
      <c r="F585" s="9" t="s">
        <v>103</v>
      </c>
      <c r="G585" s="20">
        <v>42596</v>
      </c>
      <c r="H585" s="5"/>
      <c r="I585" s="8"/>
      <c r="J585" s="45">
        <f t="shared" si="39"/>
        <v>0</v>
      </c>
      <c r="K585" s="45">
        <f t="shared" si="40"/>
        <v>0</v>
      </c>
      <c r="L585" s="45">
        <f>COUNTIFS($C$6:$C585,C585,$I$6:$I585,I585)</f>
        <v>0</v>
      </c>
      <c r="M585" s="45" t="s">
        <v>386</v>
      </c>
    </row>
    <row r="586" spans="1:13" x14ac:dyDescent="0.2">
      <c r="A586" s="8" t="s">
        <v>170</v>
      </c>
      <c r="B586" s="8" t="s">
        <v>31</v>
      </c>
      <c r="C586" s="8" t="str">
        <f t="shared" si="38"/>
        <v>MILLER Bert</v>
      </c>
      <c r="D586" s="8" t="s">
        <v>1</v>
      </c>
      <c r="E586" s="8" t="s">
        <v>114</v>
      </c>
      <c r="F586" s="9" t="s">
        <v>103</v>
      </c>
      <c r="G586" s="20">
        <v>42610</v>
      </c>
      <c r="H586" s="5"/>
      <c r="I586" s="8"/>
      <c r="J586" s="45">
        <f t="shared" si="39"/>
        <v>0</v>
      </c>
      <c r="K586" s="45">
        <f t="shared" si="40"/>
        <v>0</v>
      </c>
      <c r="L586" s="45">
        <f>COUNTIFS($C$6:$C586,C586,$I$6:$I586,I586)</f>
        <v>0</v>
      </c>
      <c r="M586" s="45" t="s">
        <v>386</v>
      </c>
    </row>
    <row r="587" spans="1:13" x14ac:dyDescent="0.2">
      <c r="A587" s="8" t="s">
        <v>170</v>
      </c>
      <c r="B587" s="8" t="s">
        <v>31</v>
      </c>
      <c r="C587" s="8" t="s">
        <v>271</v>
      </c>
      <c r="D587" s="8" t="s">
        <v>1</v>
      </c>
      <c r="E587" s="8" t="s">
        <v>114</v>
      </c>
      <c r="F587" s="9" t="s">
        <v>103</v>
      </c>
      <c r="G587" s="61">
        <v>42645</v>
      </c>
      <c r="H587" s="5"/>
      <c r="I587" s="8"/>
      <c r="J587" s="45">
        <f t="shared" si="39"/>
        <v>0</v>
      </c>
      <c r="K587" s="45">
        <f t="shared" si="40"/>
        <v>0</v>
      </c>
      <c r="L587" s="45">
        <f>COUNTIFS($C$6:$C587,C587,$I$6:$I587,I587)</f>
        <v>0</v>
      </c>
      <c r="M587" s="45" t="s">
        <v>386</v>
      </c>
    </row>
    <row r="588" spans="1:13" x14ac:dyDescent="0.2">
      <c r="A588" s="8" t="s">
        <v>170</v>
      </c>
      <c r="B588" s="8" t="s">
        <v>31</v>
      </c>
      <c r="C588" s="8" t="s">
        <v>271</v>
      </c>
      <c r="D588" s="8" t="s">
        <v>1</v>
      </c>
      <c r="E588" s="8" t="s">
        <v>114</v>
      </c>
      <c r="F588" s="9" t="s">
        <v>103</v>
      </c>
      <c r="G588" s="61">
        <v>42659</v>
      </c>
      <c r="H588" s="5"/>
      <c r="I588" s="8"/>
      <c r="J588" s="45">
        <f t="shared" si="39"/>
        <v>0</v>
      </c>
      <c r="K588" s="45">
        <f t="shared" si="40"/>
        <v>0</v>
      </c>
      <c r="L588" s="45">
        <f>COUNTIFS($C$6:$C588,C588,$I$6:$I588,I588)</f>
        <v>0</v>
      </c>
      <c r="M588" s="45" t="s">
        <v>386</v>
      </c>
    </row>
    <row r="589" spans="1:13" x14ac:dyDescent="0.2">
      <c r="A589" s="8" t="s">
        <v>170</v>
      </c>
      <c r="B589" s="8" t="s">
        <v>31</v>
      </c>
      <c r="C589" s="8" t="s">
        <v>271</v>
      </c>
      <c r="D589" s="8" t="s">
        <v>1</v>
      </c>
      <c r="E589" s="8" t="s">
        <v>114</v>
      </c>
      <c r="F589" s="9" t="s">
        <v>103</v>
      </c>
      <c r="G589" s="61">
        <v>42666</v>
      </c>
      <c r="H589" s="5"/>
      <c r="I589" s="8"/>
      <c r="J589" s="45">
        <f t="shared" si="39"/>
        <v>0</v>
      </c>
      <c r="K589" s="45">
        <f t="shared" si="40"/>
        <v>0</v>
      </c>
      <c r="L589" s="45">
        <f>COUNTIFS($C$6:$C589,C589,$I$6:$I589,I589)</f>
        <v>0</v>
      </c>
      <c r="M589" s="45" t="s">
        <v>386</v>
      </c>
    </row>
    <row r="590" spans="1:13" x14ac:dyDescent="0.2">
      <c r="A590" s="8" t="s">
        <v>379</v>
      </c>
      <c r="B590" s="8" t="s">
        <v>380</v>
      </c>
      <c r="C590" s="8" t="s">
        <v>383</v>
      </c>
      <c r="D590" s="8" t="s">
        <v>1</v>
      </c>
      <c r="E590" s="8" t="s">
        <v>0</v>
      </c>
      <c r="F590" s="9" t="s">
        <v>103</v>
      </c>
      <c r="G590" s="61">
        <v>42666</v>
      </c>
      <c r="H590" s="5">
        <v>79</v>
      </c>
      <c r="I590" s="8" t="s">
        <v>0</v>
      </c>
      <c r="J590" s="45">
        <f t="shared" si="39"/>
        <v>127</v>
      </c>
      <c r="K590" s="45">
        <f t="shared" si="40"/>
        <v>4.3793103448275863</v>
      </c>
      <c r="L590" s="45">
        <f>COUNTIFS($C$6:$C590,C590,$I$6:$I590,I590)</f>
        <v>1</v>
      </c>
      <c r="M590" s="45" t="s">
        <v>387</v>
      </c>
    </row>
    <row r="591" spans="1:13" x14ac:dyDescent="0.2">
      <c r="A591" s="8" t="s">
        <v>379</v>
      </c>
      <c r="B591" s="8" t="s">
        <v>380</v>
      </c>
      <c r="C591" s="8" t="s">
        <v>383</v>
      </c>
      <c r="D591" s="8" t="s">
        <v>1</v>
      </c>
      <c r="E591" s="8" t="s">
        <v>0</v>
      </c>
      <c r="F591" s="9" t="s">
        <v>103</v>
      </c>
      <c r="G591" s="61">
        <v>42673</v>
      </c>
      <c r="H591" s="5">
        <v>48</v>
      </c>
      <c r="I591" s="8" t="s">
        <v>0</v>
      </c>
      <c r="J591" s="45">
        <f t="shared" si="39"/>
        <v>127</v>
      </c>
      <c r="K591" s="45">
        <f t="shared" si="40"/>
        <v>4.3793103448275863</v>
      </c>
      <c r="L591" s="45">
        <f>COUNTIFS($C$6:$C591,C591,$I$6:$I591,I591)</f>
        <v>2</v>
      </c>
      <c r="M591" s="45" t="s">
        <v>387</v>
      </c>
    </row>
    <row r="592" spans="1:13" x14ac:dyDescent="0.2">
      <c r="A592" s="8" t="s">
        <v>379</v>
      </c>
      <c r="B592" s="8" t="s">
        <v>380</v>
      </c>
      <c r="C592" s="8" t="s">
        <v>383</v>
      </c>
      <c r="D592" s="8" t="s">
        <v>1</v>
      </c>
      <c r="E592" s="8" t="s">
        <v>0</v>
      </c>
      <c r="F592" s="9" t="s">
        <v>103</v>
      </c>
      <c r="G592" s="61">
        <v>42645</v>
      </c>
      <c r="H592" s="5"/>
      <c r="I592" s="8"/>
      <c r="J592" s="45">
        <f t="shared" si="39"/>
        <v>0</v>
      </c>
      <c r="K592" s="45">
        <f t="shared" si="40"/>
        <v>0</v>
      </c>
      <c r="L592" s="45">
        <f>COUNTIFS($C$6:$C592,C592,$I$6:$I592,I592)</f>
        <v>0</v>
      </c>
      <c r="M592" s="45" t="s">
        <v>387</v>
      </c>
    </row>
    <row r="593" spans="1:13" x14ac:dyDescent="0.2">
      <c r="A593" s="8" t="s">
        <v>379</v>
      </c>
      <c r="B593" s="8" t="s">
        <v>380</v>
      </c>
      <c r="C593" s="8" t="s">
        <v>383</v>
      </c>
      <c r="D593" s="8" t="s">
        <v>1</v>
      </c>
      <c r="E593" s="8" t="s">
        <v>0</v>
      </c>
      <c r="F593" s="9" t="s">
        <v>103</v>
      </c>
      <c r="G593" s="61">
        <v>42659</v>
      </c>
      <c r="H593" s="5"/>
      <c r="I593" s="8"/>
      <c r="J593" s="45">
        <f t="shared" si="39"/>
        <v>0</v>
      </c>
      <c r="K593" s="45">
        <f t="shared" si="40"/>
        <v>0</v>
      </c>
      <c r="L593" s="45">
        <f>COUNTIFS($C$6:$C593,C593,$I$6:$I593,I593)</f>
        <v>0</v>
      </c>
      <c r="M593" s="45" t="s">
        <v>387</v>
      </c>
    </row>
    <row r="594" spans="1:13" x14ac:dyDescent="0.2">
      <c r="A594" s="8" t="s">
        <v>141</v>
      </c>
      <c r="B594" s="8" t="s">
        <v>33</v>
      </c>
      <c r="C594" s="8" t="s">
        <v>272</v>
      </c>
      <c r="D594" s="8" t="s">
        <v>1</v>
      </c>
      <c r="E594" s="8" t="s">
        <v>114</v>
      </c>
      <c r="F594" s="9" t="s">
        <v>10</v>
      </c>
      <c r="G594" s="61">
        <v>42659</v>
      </c>
      <c r="H594" s="5">
        <v>159</v>
      </c>
      <c r="I594" s="8" t="s">
        <v>114</v>
      </c>
      <c r="J594" s="45">
        <f t="shared" si="39"/>
        <v>1895</v>
      </c>
      <c r="K594" s="45">
        <f t="shared" si="40"/>
        <v>65.34482758620689</v>
      </c>
      <c r="L594" s="45">
        <f>COUNTIFS($C$6:$C594,C594,$I$6:$I594,I594)</f>
        <v>1</v>
      </c>
      <c r="M594" s="45" t="s">
        <v>386</v>
      </c>
    </row>
    <row r="595" spans="1:13" x14ac:dyDescent="0.2">
      <c r="A595" s="8" t="s">
        <v>141</v>
      </c>
      <c r="B595" s="8" t="s">
        <v>33</v>
      </c>
      <c r="C595" s="8" t="str">
        <f>UPPER(A595)&amp;" "&amp;B595</f>
        <v>MILNE Christine</v>
      </c>
      <c r="D595" s="8" t="s">
        <v>1</v>
      </c>
      <c r="E595" s="8" t="s">
        <v>114</v>
      </c>
      <c r="F595" s="9" t="s">
        <v>10</v>
      </c>
      <c r="G595" s="20">
        <v>42421</v>
      </c>
      <c r="H595" s="5">
        <v>146</v>
      </c>
      <c r="I595" s="8" t="s">
        <v>114</v>
      </c>
      <c r="J595" s="45">
        <f t="shared" si="39"/>
        <v>1895</v>
      </c>
      <c r="K595" s="45">
        <f t="shared" si="40"/>
        <v>65.34482758620689</v>
      </c>
      <c r="L595" s="45">
        <f>COUNTIFS($C$6:$C595,C595,$I$6:$I595,I595)</f>
        <v>2</v>
      </c>
      <c r="M595" s="45" t="s">
        <v>386</v>
      </c>
    </row>
    <row r="596" spans="1:13" x14ac:dyDescent="0.2">
      <c r="A596" s="8" t="s">
        <v>141</v>
      </c>
      <c r="B596" s="8" t="s">
        <v>33</v>
      </c>
      <c r="C596" s="8" t="str">
        <f>UPPER(A596)&amp;" "&amp;B596</f>
        <v>MILNE Christine</v>
      </c>
      <c r="D596" s="8" t="s">
        <v>1</v>
      </c>
      <c r="E596" s="8" t="s">
        <v>114</v>
      </c>
      <c r="F596" s="9" t="s">
        <v>10</v>
      </c>
      <c r="G596" s="20">
        <v>42589</v>
      </c>
      <c r="H596" s="5">
        <v>145</v>
      </c>
      <c r="I596" s="8" t="s">
        <v>114</v>
      </c>
      <c r="J596" s="45">
        <f t="shared" si="39"/>
        <v>1895</v>
      </c>
      <c r="K596" s="45">
        <f t="shared" si="40"/>
        <v>65.34482758620689</v>
      </c>
      <c r="L596" s="45">
        <f>COUNTIFS($C$6:$C596,C596,$I$6:$I596,I596)</f>
        <v>3</v>
      </c>
      <c r="M596" s="45" t="s">
        <v>386</v>
      </c>
    </row>
    <row r="597" spans="1:13" x14ac:dyDescent="0.2">
      <c r="A597" s="8" t="s">
        <v>141</v>
      </c>
      <c r="B597" s="8" t="s">
        <v>33</v>
      </c>
      <c r="C597" s="8" t="str">
        <f>UPPER(A597)&amp;" "&amp;B597</f>
        <v>MILNE Christine</v>
      </c>
      <c r="D597" s="8" t="s">
        <v>1</v>
      </c>
      <c r="E597" s="8" t="s">
        <v>114</v>
      </c>
      <c r="F597" s="9" t="s">
        <v>10</v>
      </c>
      <c r="G597" s="20">
        <v>42526</v>
      </c>
      <c r="H597" s="5">
        <v>142</v>
      </c>
      <c r="I597" s="8" t="s">
        <v>114</v>
      </c>
      <c r="J597" s="45">
        <f t="shared" si="39"/>
        <v>1895</v>
      </c>
      <c r="K597" s="45">
        <f t="shared" si="40"/>
        <v>65.34482758620689</v>
      </c>
      <c r="L597" s="45">
        <f>COUNTIFS($C$6:$C597,C597,$I$6:$I597,I597)</f>
        <v>4</v>
      </c>
      <c r="M597" s="45" t="s">
        <v>386</v>
      </c>
    </row>
    <row r="598" spans="1:13" x14ac:dyDescent="0.2">
      <c r="A598" s="8" t="s">
        <v>141</v>
      </c>
      <c r="B598" s="8" t="s">
        <v>33</v>
      </c>
      <c r="C598" s="8" t="s">
        <v>272</v>
      </c>
      <c r="D598" s="8" t="s">
        <v>1</v>
      </c>
      <c r="E598" s="8" t="s">
        <v>114</v>
      </c>
      <c r="F598" s="9" t="s">
        <v>10</v>
      </c>
      <c r="G598" s="61">
        <v>42617</v>
      </c>
      <c r="H598" s="5">
        <v>142</v>
      </c>
      <c r="I598" s="8" t="s">
        <v>114</v>
      </c>
      <c r="J598" s="45">
        <f t="shared" si="39"/>
        <v>1895</v>
      </c>
      <c r="K598" s="45">
        <f t="shared" si="40"/>
        <v>65.34482758620689</v>
      </c>
      <c r="L598" s="45">
        <f>COUNTIFS($C$6:$C598,C598,$I$6:$I598,I598)</f>
        <v>5</v>
      </c>
      <c r="M598" s="45" t="s">
        <v>386</v>
      </c>
    </row>
    <row r="599" spans="1:13" x14ac:dyDescent="0.2">
      <c r="A599" s="8" t="s">
        <v>141</v>
      </c>
      <c r="B599" s="8" t="s">
        <v>33</v>
      </c>
      <c r="C599" s="8" t="s">
        <v>272</v>
      </c>
      <c r="D599" s="8" t="s">
        <v>1</v>
      </c>
      <c r="E599" s="8" t="s">
        <v>114</v>
      </c>
      <c r="F599" s="9" t="s">
        <v>10</v>
      </c>
      <c r="G599" s="61">
        <v>42652</v>
      </c>
      <c r="H599" s="5">
        <v>142</v>
      </c>
      <c r="I599" s="8" t="s">
        <v>114</v>
      </c>
      <c r="J599" s="45">
        <f t="shared" si="39"/>
        <v>1895</v>
      </c>
      <c r="K599" s="45">
        <f t="shared" si="40"/>
        <v>65.34482758620689</v>
      </c>
      <c r="L599" s="45">
        <f>COUNTIFS($C$6:$C599,C599,$I$6:$I599,I599)</f>
        <v>6</v>
      </c>
      <c r="M599" s="45" t="s">
        <v>386</v>
      </c>
    </row>
    <row r="600" spans="1:13" x14ac:dyDescent="0.2">
      <c r="A600" s="8" t="s">
        <v>141</v>
      </c>
      <c r="B600" s="8" t="s">
        <v>33</v>
      </c>
      <c r="C600" s="8" t="str">
        <f t="shared" ref="C600:C607" si="41">UPPER(A600)&amp;" "&amp;B600</f>
        <v>MILNE Christine</v>
      </c>
      <c r="D600" s="8" t="s">
        <v>1</v>
      </c>
      <c r="E600" s="8" t="s">
        <v>114</v>
      </c>
      <c r="F600" s="9" t="s">
        <v>10</v>
      </c>
      <c r="G600" s="20">
        <v>42407</v>
      </c>
      <c r="H600" s="5">
        <v>127</v>
      </c>
      <c r="I600" s="8" t="s">
        <v>114</v>
      </c>
      <c r="J600" s="45">
        <f t="shared" si="39"/>
        <v>1895</v>
      </c>
      <c r="K600" s="45">
        <f t="shared" si="40"/>
        <v>65.34482758620689</v>
      </c>
      <c r="L600" s="45">
        <f>COUNTIFS($C$6:$C600,C600,$I$6:$I600,I600)</f>
        <v>7</v>
      </c>
      <c r="M600" s="45" t="s">
        <v>386</v>
      </c>
    </row>
    <row r="601" spans="1:13" x14ac:dyDescent="0.2">
      <c r="A601" s="8" t="s">
        <v>141</v>
      </c>
      <c r="B601" s="8" t="s">
        <v>33</v>
      </c>
      <c r="C601" s="8" t="str">
        <f t="shared" si="41"/>
        <v>MILNE Christine</v>
      </c>
      <c r="D601" s="8" t="s">
        <v>1</v>
      </c>
      <c r="E601" s="8" t="s">
        <v>114</v>
      </c>
      <c r="F601" s="9" t="s">
        <v>10</v>
      </c>
      <c r="G601" s="20">
        <v>42596</v>
      </c>
      <c r="H601" s="5">
        <v>123</v>
      </c>
      <c r="I601" s="8" t="s">
        <v>114</v>
      </c>
      <c r="J601" s="45">
        <f t="shared" si="39"/>
        <v>1895</v>
      </c>
      <c r="K601" s="45">
        <f t="shared" si="40"/>
        <v>65.34482758620689</v>
      </c>
      <c r="L601" s="45">
        <f>COUNTIFS($C$6:$C601,C601,$I$6:$I601,I601)</f>
        <v>8</v>
      </c>
      <c r="M601" s="45" t="s">
        <v>386</v>
      </c>
    </row>
    <row r="602" spans="1:13" x14ac:dyDescent="0.2">
      <c r="A602" s="8" t="s">
        <v>141</v>
      </c>
      <c r="B602" s="8" t="s">
        <v>33</v>
      </c>
      <c r="C602" s="8" t="str">
        <f t="shared" si="41"/>
        <v>MILNE Christine</v>
      </c>
      <c r="D602" s="8" t="s">
        <v>1</v>
      </c>
      <c r="E602" s="8" t="s">
        <v>114</v>
      </c>
      <c r="F602" s="9" t="s">
        <v>10</v>
      </c>
      <c r="G602" s="20">
        <v>42610</v>
      </c>
      <c r="H602" s="5">
        <v>123</v>
      </c>
      <c r="I602" s="8" t="s">
        <v>114</v>
      </c>
      <c r="J602" s="45">
        <f t="shared" si="39"/>
        <v>1895</v>
      </c>
      <c r="K602" s="45">
        <f t="shared" si="40"/>
        <v>65.34482758620689</v>
      </c>
      <c r="L602" s="45">
        <f>COUNTIFS($C$6:$C602,C602,$I$6:$I602,I602)</f>
        <v>9</v>
      </c>
      <c r="M602" s="45" t="s">
        <v>386</v>
      </c>
    </row>
    <row r="603" spans="1:13" x14ac:dyDescent="0.2">
      <c r="A603" s="8" t="s">
        <v>141</v>
      </c>
      <c r="B603" s="8" t="s">
        <v>33</v>
      </c>
      <c r="C603" s="8" t="str">
        <f t="shared" si="41"/>
        <v>MILNE Christine</v>
      </c>
      <c r="D603" s="8" t="s">
        <v>1</v>
      </c>
      <c r="E603" s="8" t="s">
        <v>114</v>
      </c>
      <c r="F603" s="9" t="s">
        <v>10</v>
      </c>
      <c r="G603" s="20">
        <v>42449</v>
      </c>
      <c r="H603" s="5">
        <v>122</v>
      </c>
      <c r="I603" s="8" t="s">
        <v>114</v>
      </c>
      <c r="J603" s="45">
        <f t="shared" si="39"/>
        <v>1895</v>
      </c>
      <c r="K603" s="45">
        <f t="shared" si="40"/>
        <v>65.34482758620689</v>
      </c>
      <c r="L603" s="45">
        <f>COUNTIFS($C$6:$C603,C603,$I$6:$I603,I603)</f>
        <v>10</v>
      </c>
      <c r="M603" s="45" t="s">
        <v>386</v>
      </c>
    </row>
    <row r="604" spans="1:13" x14ac:dyDescent="0.2">
      <c r="A604" s="8" t="s">
        <v>141</v>
      </c>
      <c r="B604" s="8" t="s">
        <v>33</v>
      </c>
      <c r="C604" s="8" t="str">
        <f t="shared" si="41"/>
        <v>MILNE Christine</v>
      </c>
      <c r="D604" s="8" t="s">
        <v>1</v>
      </c>
      <c r="E604" s="8" t="s">
        <v>114</v>
      </c>
      <c r="F604" s="9" t="s">
        <v>10</v>
      </c>
      <c r="G604" s="20">
        <v>42414</v>
      </c>
      <c r="H604" s="5">
        <v>118</v>
      </c>
      <c r="I604" s="8" t="s">
        <v>114</v>
      </c>
      <c r="J604" s="45">
        <f t="shared" si="39"/>
        <v>1895</v>
      </c>
      <c r="K604" s="45">
        <f t="shared" si="40"/>
        <v>65.34482758620689</v>
      </c>
      <c r="L604" s="45">
        <f>COUNTIFS($C$6:$C604,C604,$I$6:$I604,I604)</f>
        <v>11</v>
      </c>
      <c r="M604" s="45" t="s">
        <v>386</v>
      </c>
    </row>
    <row r="605" spans="1:13" x14ac:dyDescent="0.2">
      <c r="A605" s="8" t="s">
        <v>141</v>
      </c>
      <c r="B605" s="8" t="s">
        <v>33</v>
      </c>
      <c r="C605" s="8" t="str">
        <f t="shared" si="41"/>
        <v>MILNE Christine</v>
      </c>
      <c r="D605" s="8" t="s">
        <v>1</v>
      </c>
      <c r="E605" s="8" t="s">
        <v>114</v>
      </c>
      <c r="F605" s="9" t="s">
        <v>10</v>
      </c>
      <c r="G605" s="20">
        <v>42435</v>
      </c>
      <c r="H605" s="5">
        <v>118</v>
      </c>
      <c r="I605" s="8" t="s">
        <v>114</v>
      </c>
      <c r="J605" s="45">
        <f t="shared" si="39"/>
        <v>1895</v>
      </c>
      <c r="K605" s="45">
        <f t="shared" si="40"/>
        <v>65.34482758620689</v>
      </c>
      <c r="L605" s="45">
        <f>COUNTIFS($C$6:$C605,C605,$I$6:$I605,I605)</f>
        <v>12</v>
      </c>
      <c r="M605" s="45" t="s">
        <v>386</v>
      </c>
    </row>
    <row r="606" spans="1:13" x14ac:dyDescent="0.2">
      <c r="A606" s="8" t="s">
        <v>141</v>
      </c>
      <c r="B606" s="8" t="s">
        <v>33</v>
      </c>
      <c r="C606" s="8" t="str">
        <f t="shared" si="41"/>
        <v>MILNE Christine</v>
      </c>
      <c r="D606" s="8" t="s">
        <v>1</v>
      </c>
      <c r="E606" s="8" t="s">
        <v>114</v>
      </c>
      <c r="F606" s="9" t="s">
        <v>10</v>
      </c>
      <c r="G606" s="20">
        <v>42512</v>
      </c>
      <c r="H606" s="5">
        <v>111</v>
      </c>
      <c r="I606" s="8" t="s">
        <v>114</v>
      </c>
      <c r="J606" s="45">
        <f t="shared" si="39"/>
        <v>1895</v>
      </c>
      <c r="K606" s="45">
        <f t="shared" si="40"/>
        <v>65.34482758620689</v>
      </c>
      <c r="L606" s="45">
        <f>COUNTIFS($C$6:$C606,C606,$I$6:$I606,I606)</f>
        <v>13</v>
      </c>
      <c r="M606" s="45" t="s">
        <v>386</v>
      </c>
    </row>
    <row r="607" spans="1:13" x14ac:dyDescent="0.2">
      <c r="A607" s="8" t="s">
        <v>141</v>
      </c>
      <c r="B607" s="8" t="s">
        <v>33</v>
      </c>
      <c r="C607" s="8" t="str">
        <f t="shared" si="41"/>
        <v>MILNE Christine</v>
      </c>
      <c r="D607" s="8" t="s">
        <v>1</v>
      </c>
      <c r="E607" s="8" t="s">
        <v>114</v>
      </c>
      <c r="F607" s="9" t="s">
        <v>10</v>
      </c>
      <c r="G607" s="20">
        <v>42477</v>
      </c>
      <c r="H607" s="5">
        <v>95</v>
      </c>
      <c r="I607" s="8" t="s">
        <v>114</v>
      </c>
      <c r="J607" s="45">
        <f t="shared" si="39"/>
        <v>1895</v>
      </c>
      <c r="K607" s="45">
        <f t="shared" si="40"/>
        <v>65.34482758620689</v>
      </c>
      <c r="L607" s="45">
        <f>COUNTIFS($C$6:$C607,C607,$I$6:$I607,I607)</f>
        <v>14</v>
      </c>
      <c r="M607" s="45" t="s">
        <v>386</v>
      </c>
    </row>
    <row r="608" spans="1:13" x14ac:dyDescent="0.2">
      <c r="A608" s="8" t="s">
        <v>141</v>
      </c>
      <c r="B608" s="8" t="s">
        <v>33</v>
      </c>
      <c r="C608" s="8" t="s">
        <v>272</v>
      </c>
      <c r="D608" s="8" t="s">
        <v>1</v>
      </c>
      <c r="E608" s="8" t="s">
        <v>114</v>
      </c>
      <c r="F608" s="9" t="s">
        <v>10</v>
      </c>
      <c r="G608" s="61">
        <v>42624</v>
      </c>
      <c r="H608" s="5">
        <v>82</v>
      </c>
      <c r="I608" s="8" t="s">
        <v>114</v>
      </c>
      <c r="J608" s="45">
        <f t="shared" si="39"/>
        <v>1895</v>
      </c>
      <c r="K608" s="45">
        <f t="shared" si="40"/>
        <v>65.34482758620689</v>
      </c>
      <c r="L608" s="45">
        <f>COUNTIFS($C$6:$C608,C608,$I$6:$I608,I608)</f>
        <v>15</v>
      </c>
      <c r="M608" s="45" t="s">
        <v>386</v>
      </c>
    </row>
    <row r="609" spans="1:13" x14ac:dyDescent="0.2">
      <c r="A609" s="8" t="s">
        <v>141</v>
      </c>
      <c r="B609" s="8" t="s">
        <v>33</v>
      </c>
      <c r="C609" s="8" t="str">
        <f>UPPER(A609)&amp;" "&amp;B609</f>
        <v>MILNE Christine</v>
      </c>
      <c r="D609" s="8" t="s">
        <v>1</v>
      </c>
      <c r="E609" s="8" t="s">
        <v>114</v>
      </c>
      <c r="F609" s="9" t="s">
        <v>10</v>
      </c>
      <c r="G609" s="20">
        <v>42386</v>
      </c>
      <c r="H609" s="3">
        <v>111</v>
      </c>
      <c r="I609" s="8" t="s">
        <v>0</v>
      </c>
      <c r="J609" s="45">
        <f t="shared" si="39"/>
        <v>275</v>
      </c>
      <c r="K609" s="45">
        <f t="shared" si="40"/>
        <v>9.4827586206896548</v>
      </c>
      <c r="L609" s="45">
        <f>COUNTIFS($C$6:$C609,C609,$I$6:$I609,I609)</f>
        <v>1</v>
      </c>
      <c r="M609" s="45" t="s">
        <v>386</v>
      </c>
    </row>
    <row r="610" spans="1:13" x14ac:dyDescent="0.2">
      <c r="A610" s="8" t="s">
        <v>141</v>
      </c>
      <c r="B610" s="8" t="s">
        <v>33</v>
      </c>
      <c r="C610" s="8" t="s">
        <v>272</v>
      </c>
      <c r="D610" s="8" t="s">
        <v>1</v>
      </c>
      <c r="E610" s="8" t="s">
        <v>114</v>
      </c>
      <c r="F610" s="9" t="s">
        <v>10</v>
      </c>
      <c r="G610" s="61">
        <v>42673</v>
      </c>
      <c r="H610" s="5">
        <v>72</v>
      </c>
      <c r="I610" s="8" t="s">
        <v>0</v>
      </c>
      <c r="J610" s="45">
        <f t="shared" si="39"/>
        <v>275</v>
      </c>
      <c r="K610" s="45">
        <f t="shared" si="40"/>
        <v>9.4827586206896548</v>
      </c>
      <c r="L610" s="45">
        <f>COUNTIFS($C$6:$C610,C610,$I$6:$I610,I610)</f>
        <v>2</v>
      </c>
      <c r="M610" s="45" t="s">
        <v>386</v>
      </c>
    </row>
    <row r="611" spans="1:13" x14ac:dyDescent="0.2">
      <c r="A611" s="8" t="s">
        <v>141</v>
      </c>
      <c r="B611" s="8" t="s">
        <v>33</v>
      </c>
      <c r="C611" s="8" t="str">
        <f>UPPER(A611)&amp;" "&amp;B611</f>
        <v>MILNE Christine</v>
      </c>
      <c r="D611" s="8" t="s">
        <v>1</v>
      </c>
      <c r="E611" s="8" t="s">
        <v>114</v>
      </c>
      <c r="F611" s="9" t="s">
        <v>10</v>
      </c>
      <c r="G611" s="20">
        <v>42519</v>
      </c>
      <c r="H611" s="5">
        <v>56</v>
      </c>
      <c r="I611" s="8" t="s">
        <v>0</v>
      </c>
      <c r="J611" s="45">
        <f t="shared" si="39"/>
        <v>275</v>
      </c>
      <c r="K611" s="45">
        <f t="shared" si="40"/>
        <v>9.4827586206896548</v>
      </c>
      <c r="L611" s="45">
        <f>COUNTIFS($C$6:$C611,C611,$I$6:$I611,I611)</f>
        <v>3</v>
      </c>
      <c r="M611" s="45" t="s">
        <v>386</v>
      </c>
    </row>
    <row r="612" spans="1:13" x14ac:dyDescent="0.2">
      <c r="A612" s="8" t="s">
        <v>141</v>
      </c>
      <c r="B612" s="8" t="s">
        <v>33</v>
      </c>
      <c r="C612" s="8" t="s">
        <v>272</v>
      </c>
      <c r="D612" s="8" t="s">
        <v>1</v>
      </c>
      <c r="E612" s="8" t="s">
        <v>114</v>
      </c>
      <c r="F612" s="9" t="s">
        <v>10</v>
      </c>
      <c r="G612" s="61">
        <v>42645</v>
      </c>
      <c r="H612" s="5">
        <v>36</v>
      </c>
      <c r="I612" s="8" t="s">
        <v>0</v>
      </c>
      <c r="J612" s="45">
        <f t="shared" si="39"/>
        <v>275</v>
      </c>
      <c r="K612" s="45">
        <f t="shared" si="40"/>
        <v>9.4827586206896548</v>
      </c>
      <c r="L612" s="45">
        <f>COUNTIFS($C$6:$C612,C612,$I$6:$I612,I612)</f>
        <v>4</v>
      </c>
      <c r="M612" s="45" t="s">
        <v>386</v>
      </c>
    </row>
    <row r="613" spans="1:13" x14ac:dyDescent="0.2">
      <c r="A613" s="8" t="s">
        <v>141</v>
      </c>
      <c r="B613" s="8" t="s">
        <v>33</v>
      </c>
      <c r="C613" s="8" t="str">
        <f t="shared" ref="C613:C620" si="42">UPPER(A613)&amp;" "&amp;B613</f>
        <v>MILNE Christine</v>
      </c>
      <c r="D613" s="8" t="s">
        <v>1</v>
      </c>
      <c r="E613" s="8" t="s">
        <v>114</v>
      </c>
      <c r="F613" s="9" t="s">
        <v>10</v>
      </c>
      <c r="G613" s="20">
        <v>42400</v>
      </c>
      <c r="H613" s="5"/>
      <c r="I613" s="8"/>
      <c r="J613" s="45">
        <f t="shared" si="39"/>
        <v>0</v>
      </c>
      <c r="K613" s="45">
        <f t="shared" si="40"/>
        <v>0</v>
      </c>
      <c r="L613" s="45">
        <f>COUNTIFS($C$6:$C613,C613,$I$6:$I613,I613)</f>
        <v>0</v>
      </c>
      <c r="M613" s="45" t="s">
        <v>386</v>
      </c>
    </row>
    <row r="614" spans="1:13" x14ac:dyDescent="0.2">
      <c r="A614" s="8" t="s">
        <v>141</v>
      </c>
      <c r="B614" s="8" t="s">
        <v>33</v>
      </c>
      <c r="C614" s="8" t="str">
        <f t="shared" si="42"/>
        <v>MILNE Christine</v>
      </c>
      <c r="D614" s="8" t="s">
        <v>1</v>
      </c>
      <c r="E614" s="8" t="s">
        <v>114</v>
      </c>
      <c r="F614" s="9" t="s">
        <v>10</v>
      </c>
      <c r="G614" s="20">
        <v>42428</v>
      </c>
      <c r="H614" s="5"/>
      <c r="I614" s="8"/>
      <c r="J614" s="45">
        <f t="shared" si="39"/>
        <v>0</v>
      </c>
      <c r="K614" s="45">
        <f t="shared" si="40"/>
        <v>0</v>
      </c>
      <c r="L614" s="45">
        <f>COUNTIFS($C$6:$C614,C614,$I$6:$I614,I614)</f>
        <v>0</v>
      </c>
      <c r="M614" s="45" t="s">
        <v>386</v>
      </c>
    </row>
    <row r="615" spans="1:13" x14ac:dyDescent="0.2">
      <c r="A615" s="8" t="s">
        <v>141</v>
      </c>
      <c r="B615" s="8" t="s">
        <v>33</v>
      </c>
      <c r="C615" s="8" t="str">
        <f t="shared" si="42"/>
        <v>MILNE Christine</v>
      </c>
      <c r="D615" s="8" t="s">
        <v>1</v>
      </c>
      <c r="E615" s="8" t="s">
        <v>114</v>
      </c>
      <c r="F615" s="9" t="s">
        <v>10</v>
      </c>
      <c r="G615" s="20">
        <v>42442</v>
      </c>
      <c r="H615" s="5"/>
      <c r="I615" s="8"/>
      <c r="J615" s="45">
        <f t="shared" si="39"/>
        <v>0</v>
      </c>
      <c r="K615" s="45">
        <f t="shared" si="40"/>
        <v>0</v>
      </c>
      <c r="L615" s="45">
        <f>COUNTIFS($C$6:$C615,C615,$I$6:$I615,I615)</f>
        <v>0</v>
      </c>
      <c r="M615" s="45" t="s">
        <v>386</v>
      </c>
    </row>
    <row r="616" spans="1:13" x14ac:dyDescent="0.2">
      <c r="A616" s="8" t="s">
        <v>141</v>
      </c>
      <c r="B616" s="8" t="s">
        <v>33</v>
      </c>
      <c r="C616" s="8" t="str">
        <f t="shared" si="42"/>
        <v>MILNE Christine</v>
      </c>
      <c r="D616" s="8" t="s">
        <v>1</v>
      </c>
      <c r="E616" s="8" t="s">
        <v>114</v>
      </c>
      <c r="F616" s="9" t="s">
        <v>10</v>
      </c>
      <c r="G616" s="20">
        <v>42463</v>
      </c>
      <c r="H616" s="5"/>
      <c r="I616" s="8"/>
      <c r="J616" s="45">
        <f t="shared" si="39"/>
        <v>0</v>
      </c>
      <c r="K616" s="45">
        <f t="shared" si="40"/>
        <v>0</v>
      </c>
      <c r="L616" s="45">
        <f>COUNTIFS($C$6:$C616,C616,$I$6:$I616,I616)</f>
        <v>0</v>
      </c>
      <c r="M616" s="45" t="s">
        <v>386</v>
      </c>
    </row>
    <row r="617" spans="1:13" x14ac:dyDescent="0.2">
      <c r="A617" s="8" t="s">
        <v>141</v>
      </c>
      <c r="B617" s="8" t="s">
        <v>33</v>
      </c>
      <c r="C617" s="8" t="str">
        <f t="shared" si="42"/>
        <v>MILNE Christine</v>
      </c>
      <c r="D617" s="8" t="s">
        <v>1</v>
      </c>
      <c r="E617" s="8" t="s">
        <v>114</v>
      </c>
      <c r="F617" s="9" t="s">
        <v>10</v>
      </c>
      <c r="G617" s="20">
        <v>42505</v>
      </c>
      <c r="H617" s="5"/>
      <c r="I617" s="8"/>
      <c r="J617" s="45">
        <f t="shared" si="39"/>
        <v>0</v>
      </c>
      <c r="K617" s="45">
        <f t="shared" si="40"/>
        <v>0</v>
      </c>
      <c r="L617" s="45">
        <f>COUNTIFS($C$6:$C617,C617,$I$6:$I617,I617)</f>
        <v>0</v>
      </c>
      <c r="M617" s="45" t="s">
        <v>386</v>
      </c>
    </row>
    <row r="618" spans="1:13" x14ac:dyDescent="0.2">
      <c r="A618" s="8" t="s">
        <v>141</v>
      </c>
      <c r="B618" s="8" t="s">
        <v>33</v>
      </c>
      <c r="C618" s="8" t="str">
        <f t="shared" si="42"/>
        <v>MILNE Christine</v>
      </c>
      <c r="D618" s="8" t="s">
        <v>1</v>
      </c>
      <c r="E618" s="8" t="s">
        <v>114</v>
      </c>
      <c r="F618" s="9" t="s">
        <v>10</v>
      </c>
      <c r="G618" s="20">
        <v>42540</v>
      </c>
      <c r="H618" s="5"/>
      <c r="I618" s="8"/>
      <c r="J618" s="45">
        <f t="shared" si="39"/>
        <v>0</v>
      </c>
      <c r="K618" s="45">
        <f t="shared" si="40"/>
        <v>0</v>
      </c>
      <c r="L618" s="45">
        <f>COUNTIFS($C$6:$C618,C618,$I$6:$I618,I618)</f>
        <v>0</v>
      </c>
      <c r="M618" s="45" t="s">
        <v>386</v>
      </c>
    </row>
    <row r="619" spans="1:13" x14ac:dyDescent="0.2">
      <c r="A619" s="8" t="s">
        <v>141</v>
      </c>
      <c r="B619" s="8" t="s">
        <v>33</v>
      </c>
      <c r="C619" s="8" t="str">
        <f t="shared" si="42"/>
        <v>MILNE Christine</v>
      </c>
      <c r="D619" s="8" t="s">
        <v>1</v>
      </c>
      <c r="E619" s="8" t="s">
        <v>114</v>
      </c>
      <c r="F619" s="9" t="s">
        <v>10</v>
      </c>
      <c r="G619" s="20">
        <v>42554</v>
      </c>
      <c r="H619" s="5"/>
      <c r="I619" s="8"/>
      <c r="J619" s="45">
        <f t="shared" si="39"/>
        <v>0</v>
      </c>
      <c r="K619" s="45">
        <f t="shared" si="40"/>
        <v>0</v>
      </c>
      <c r="L619" s="45">
        <f>COUNTIFS($C$6:$C619,C619,$I$6:$I619,I619)</f>
        <v>0</v>
      </c>
      <c r="M619" s="45" t="s">
        <v>386</v>
      </c>
    </row>
    <row r="620" spans="1:13" x14ac:dyDescent="0.2">
      <c r="A620" s="8" t="s">
        <v>141</v>
      </c>
      <c r="B620" s="8" t="s">
        <v>33</v>
      </c>
      <c r="C620" s="8" t="str">
        <f t="shared" si="42"/>
        <v>MILNE Christine</v>
      </c>
      <c r="D620" s="8" t="s">
        <v>1</v>
      </c>
      <c r="E620" s="8" t="s">
        <v>114</v>
      </c>
      <c r="F620" s="9" t="s">
        <v>10</v>
      </c>
      <c r="G620" s="20">
        <v>42561</v>
      </c>
      <c r="H620" s="5"/>
      <c r="I620" s="8"/>
      <c r="J620" s="45">
        <f t="shared" si="39"/>
        <v>0</v>
      </c>
      <c r="K620" s="45">
        <f t="shared" si="40"/>
        <v>0</v>
      </c>
      <c r="L620" s="45">
        <f>COUNTIFS($C$6:$C620,C620,$I$6:$I620,I620)</f>
        <v>0</v>
      </c>
      <c r="M620" s="45" t="s">
        <v>386</v>
      </c>
    </row>
    <row r="621" spans="1:13" x14ac:dyDescent="0.2">
      <c r="A621" s="8" t="s">
        <v>141</v>
      </c>
      <c r="B621" s="8" t="s">
        <v>33</v>
      </c>
      <c r="C621" s="8" t="s">
        <v>272</v>
      </c>
      <c r="D621" s="8" t="s">
        <v>1</v>
      </c>
      <c r="E621" s="8" t="s">
        <v>114</v>
      </c>
      <c r="F621" s="9" t="s">
        <v>10</v>
      </c>
      <c r="G621" s="61">
        <v>42631</v>
      </c>
      <c r="H621" s="5"/>
      <c r="I621" s="8"/>
      <c r="J621" s="45">
        <f t="shared" si="39"/>
        <v>0</v>
      </c>
      <c r="K621" s="45">
        <f t="shared" si="40"/>
        <v>0</v>
      </c>
      <c r="L621" s="45">
        <f>COUNTIFS($C$6:$C621,C621,$I$6:$I621,I621)</f>
        <v>0</v>
      </c>
      <c r="M621" s="45" t="s">
        <v>386</v>
      </c>
    </row>
    <row r="622" spans="1:13" x14ac:dyDescent="0.2">
      <c r="A622" s="8" t="s">
        <v>141</v>
      </c>
      <c r="B622" s="8" t="s">
        <v>33</v>
      </c>
      <c r="C622" s="8" t="s">
        <v>272</v>
      </c>
      <c r="D622" s="8" t="s">
        <v>1</v>
      </c>
      <c r="E622" s="8" t="s">
        <v>114</v>
      </c>
      <c r="F622" s="9" t="s">
        <v>10</v>
      </c>
      <c r="G622" s="61">
        <v>42666</v>
      </c>
      <c r="H622" s="5"/>
      <c r="I622" s="8"/>
      <c r="J622" s="45">
        <f t="shared" si="39"/>
        <v>0</v>
      </c>
      <c r="K622" s="45">
        <f t="shared" si="40"/>
        <v>0</v>
      </c>
      <c r="L622" s="45">
        <f>COUNTIFS($C$6:$C622,C622,$I$6:$I622,I622)</f>
        <v>0</v>
      </c>
      <c r="M622" s="45" t="s">
        <v>386</v>
      </c>
    </row>
    <row r="623" spans="1:13" x14ac:dyDescent="0.2">
      <c r="A623" s="8" t="s">
        <v>141</v>
      </c>
      <c r="B623" s="8" t="s">
        <v>12</v>
      </c>
      <c r="C623" s="8" t="str">
        <f>UPPER(A623)&amp;" "&amp;B623</f>
        <v>MILNE Jason</v>
      </c>
      <c r="D623" s="8" t="s">
        <v>1</v>
      </c>
      <c r="E623" s="8" t="s">
        <v>0</v>
      </c>
      <c r="F623" s="9" t="s">
        <v>103</v>
      </c>
      <c r="G623" s="20">
        <v>42400</v>
      </c>
      <c r="H623" s="5">
        <v>64</v>
      </c>
      <c r="I623" s="8" t="s">
        <v>197</v>
      </c>
      <c r="J623" s="45">
        <f t="shared" si="39"/>
        <v>64</v>
      </c>
      <c r="K623" s="45">
        <f t="shared" si="40"/>
        <v>2.2068965517241379</v>
      </c>
      <c r="L623" s="45">
        <f>COUNTIFS($C$6:$C623,C623,$I$6:$I623,I623)</f>
        <v>1</v>
      </c>
      <c r="M623" s="45" t="s">
        <v>386</v>
      </c>
    </row>
    <row r="624" spans="1:13" x14ac:dyDescent="0.2">
      <c r="A624" s="8" t="s">
        <v>141</v>
      </c>
      <c r="B624" s="8" t="s">
        <v>12</v>
      </c>
      <c r="C624" s="8" t="str">
        <f>UPPER(A624)&amp;" "&amp;B624</f>
        <v>MILNE Jason</v>
      </c>
      <c r="D624" s="8" t="s">
        <v>1</v>
      </c>
      <c r="E624" s="8" t="s">
        <v>0</v>
      </c>
      <c r="F624" s="9" t="s">
        <v>103</v>
      </c>
      <c r="G624" s="20">
        <v>42610</v>
      </c>
      <c r="H624" s="5">
        <v>46</v>
      </c>
      <c r="I624" s="8" t="s">
        <v>194</v>
      </c>
      <c r="J624" s="45">
        <f t="shared" si="39"/>
        <v>69</v>
      </c>
      <c r="K624" s="45">
        <f t="shared" si="40"/>
        <v>2.3793103448275863</v>
      </c>
      <c r="L624" s="45">
        <f>COUNTIFS($C$6:$C624,C624,$I$6:$I624,I624)</f>
        <v>1</v>
      </c>
      <c r="M624" s="45" t="s">
        <v>386</v>
      </c>
    </row>
    <row r="625" spans="1:13" x14ac:dyDescent="0.2">
      <c r="A625" s="8" t="s">
        <v>141</v>
      </c>
      <c r="B625" s="8" t="s">
        <v>12</v>
      </c>
      <c r="C625" s="8" t="s">
        <v>273</v>
      </c>
      <c r="D625" s="8" t="s">
        <v>1</v>
      </c>
      <c r="E625" s="8" t="s">
        <v>0</v>
      </c>
      <c r="F625" s="9" t="s">
        <v>103</v>
      </c>
      <c r="G625" s="61">
        <v>42617</v>
      </c>
      <c r="H625" s="5">
        <v>23</v>
      </c>
      <c r="I625" s="8" t="s">
        <v>194</v>
      </c>
      <c r="J625" s="45">
        <f t="shared" si="39"/>
        <v>69</v>
      </c>
      <c r="K625" s="45">
        <f t="shared" si="40"/>
        <v>2.3793103448275863</v>
      </c>
      <c r="L625" s="45">
        <f>COUNTIFS($C$6:$C625,C625,$I$6:$I625,I625)</f>
        <v>2</v>
      </c>
      <c r="M625" s="45" t="s">
        <v>386</v>
      </c>
    </row>
    <row r="626" spans="1:13" x14ac:dyDescent="0.2">
      <c r="A626" s="8" t="s">
        <v>141</v>
      </c>
      <c r="B626" s="8" t="s">
        <v>12</v>
      </c>
      <c r="C626" s="8" t="str">
        <f>UPPER(A626)&amp;" "&amp;B626</f>
        <v>MILNE Jason</v>
      </c>
      <c r="D626" s="8" t="s">
        <v>1</v>
      </c>
      <c r="E626" s="8" t="s">
        <v>0</v>
      </c>
      <c r="F626" s="9" t="s">
        <v>103</v>
      </c>
      <c r="G626" s="20">
        <v>42421</v>
      </c>
      <c r="H626" s="5">
        <v>110</v>
      </c>
      <c r="I626" s="8" t="s">
        <v>0</v>
      </c>
      <c r="J626" s="45">
        <f t="shared" si="39"/>
        <v>870</v>
      </c>
      <c r="K626" s="45">
        <f t="shared" si="40"/>
        <v>30</v>
      </c>
      <c r="L626" s="45">
        <f>COUNTIFS($C$6:$C626,C626,$I$6:$I626,I626)</f>
        <v>1</v>
      </c>
      <c r="M626" s="45" t="s">
        <v>386</v>
      </c>
    </row>
    <row r="627" spans="1:13" x14ac:dyDescent="0.2">
      <c r="A627" s="8" t="s">
        <v>141</v>
      </c>
      <c r="B627" s="8" t="s">
        <v>12</v>
      </c>
      <c r="C627" s="8" t="s">
        <v>273</v>
      </c>
      <c r="D627" s="8" t="s">
        <v>1</v>
      </c>
      <c r="E627" s="8" t="s">
        <v>0</v>
      </c>
      <c r="F627" s="9" t="s">
        <v>103</v>
      </c>
      <c r="G627" s="61">
        <v>42631</v>
      </c>
      <c r="H627" s="5">
        <v>80</v>
      </c>
      <c r="I627" s="8" t="s">
        <v>0</v>
      </c>
      <c r="J627" s="45">
        <f t="shared" si="39"/>
        <v>870</v>
      </c>
      <c r="K627" s="45">
        <f t="shared" si="40"/>
        <v>30</v>
      </c>
      <c r="L627" s="45">
        <f>COUNTIFS($C$6:$C627,C627,$I$6:$I627,I627)</f>
        <v>2</v>
      </c>
      <c r="M627" s="45" t="s">
        <v>386</v>
      </c>
    </row>
    <row r="628" spans="1:13" x14ac:dyDescent="0.2">
      <c r="A628" s="8" t="s">
        <v>141</v>
      </c>
      <c r="B628" s="8" t="s">
        <v>12</v>
      </c>
      <c r="C628" s="8" t="str">
        <f>UPPER(A628)&amp;" "&amp;B628</f>
        <v>MILNE Jason</v>
      </c>
      <c r="D628" s="8" t="s">
        <v>1</v>
      </c>
      <c r="E628" s="8" t="s">
        <v>0</v>
      </c>
      <c r="F628" s="9" t="s">
        <v>103</v>
      </c>
      <c r="G628" s="20">
        <v>42414</v>
      </c>
      <c r="H628" s="5">
        <v>74</v>
      </c>
      <c r="I628" s="8" t="s">
        <v>0</v>
      </c>
      <c r="J628" s="45">
        <f t="shared" si="39"/>
        <v>870</v>
      </c>
      <c r="K628" s="45">
        <f t="shared" si="40"/>
        <v>30</v>
      </c>
      <c r="L628" s="45">
        <f>COUNTIFS($C$6:$C628,C628,$I$6:$I628,I628)</f>
        <v>3</v>
      </c>
      <c r="M628" s="45" t="s">
        <v>386</v>
      </c>
    </row>
    <row r="629" spans="1:13" x14ac:dyDescent="0.2">
      <c r="A629" s="8" t="s">
        <v>141</v>
      </c>
      <c r="B629" s="8" t="s">
        <v>12</v>
      </c>
      <c r="C629" s="8" t="str">
        <f>UPPER(A629)&amp;" "&amp;B629</f>
        <v>MILNE Jason</v>
      </c>
      <c r="D629" s="8" t="s">
        <v>1</v>
      </c>
      <c r="E629" s="8" t="s">
        <v>0</v>
      </c>
      <c r="F629" s="9" t="s">
        <v>103</v>
      </c>
      <c r="G629" s="20">
        <v>42596</v>
      </c>
      <c r="H629" s="5">
        <v>70</v>
      </c>
      <c r="I629" s="8" t="s">
        <v>0</v>
      </c>
      <c r="J629" s="45">
        <f t="shared" si="39"/>
        <v>870</v>
      </c>
      <c r="K629" s="45">
        <f t="shared" si="40"/>
        <v>30</v>
      </c>
      <c r="L629" s="45">
        <f>COUNTIFS($C$6:$C629,C629,$I$6:$I629,I629)</f>
        <v>4</v>
      </c>
      <c r="M629" s="45" t="s">
        <v>386</v>
      </c>
    </row>
    <row r="630" spans="1:13" x14ac:dyDescent="0.2">
      <c r="A630" s="8" t="s">
        <v>141</v>
      </c>
      <c r="B630" s="8" t="s">
        <v>12</v>
      </c>
      <c r="C630" s="8" t="str">
        <f>UPPER(A630)&amp;" "&amp;B630</f>
        <v>MILNE Jason</v>
      </c>
      <c r="D630" s="8" t="s">
        <v>1</v>
      </c>
      <c r="E630" s="8" t="s">
        <v>0</v>
      </c>
      <c r="F630" s="9" t="s">
        <v>103</v>
      </c>
      <c r="G630" s="20">
        <v>42519</v>
      </c>
      <c r="H630" s="5">
        <v>68</v>
      </c>
      <c r="I630" s="8" t="s">
        <v>0</v>
      </c>
      <c r="J630" s="45">
        <f t="shared" si="39"/>
        <v>870</v>
      </c>
      <c r="K630" s="45">
        <f t="shared" si="40"/>
        <v>30</v>
      </c>
      <c r="L630" s="45">
        <f>COUNTIFS($C$6:$C630,C630,$I$6:$I630,I630)</f>
        <v>5</v>
      </c>
      <c r="M630" s="45" t="s">
        <v>386</v>
      </c>
    </row>
    <row r="631" spans="1:13" x14ac:dyDescent="0.2">
      <c r="A631" s="8" t="s">
        <v>141</v>
      </c>
      <c r="B631" s="8" t="s">
        <v>12</v>
      </c>
      <c r="C631" s="8" t="str">
        <f>UPPER(A631)&amp;" "&amp;B631</f>
        <v>MILNE Jason</v>
      </c>
      <c r="D631" s="8" t="s">
        <v>1</v>
      </c>
      <c r="E631" s="8" t="s">
        <v>0</v>
      </c>
      <c r="F631" s="9" t="s">
        <v>103</v>
      </c>
      <c r="G631" s="20">
        <v>42589</v>
      </c>
      <c r="H631" s="5">
        <v>67</v>
      </c>
      <c r="I631" s="8" t="s">
        <v>0</v>
      </c>
      <c r="J631" s="45">
        <f t="shared" si="39"/>
        <v>870</v>
      </c>
      <c r="K631" s="45">
        <f t="shared" si="40"/>
        <v>30</v>
      </c>
      <c r="L631" s="45">
        <f>COUNTIFS($C$6:$C631,C631,$I$6:$I631,I631)</f>
        <v>6</v>
      </c>
      <c r="M631" s="45" t="s">
        <v>386</v>
      </c>
    </row>
    <row r="632" spans="1:13" x14ac:dyDescent="0.2">
      <c r="A632" s="8" t="s">
        <v>141</v>
      </c>
      <c r="B632" s="8" t="s">
        <v>12</v>
      </c>
      <c r="C632" s="8" t="s">
        <v>273</v>
      </c>
      <c r="D632" s="8" t="s">
        <v>1</v>
      </c>
      <c r="E632" s="8" t="s">
        <v>0</v>
      </c>
      <c r="F632" s="9" t="s">
        <v>103</v>
      </c>
      <c r="G632" s="61">
        <v>42673</v>
      </c>
      <c r="H632" s="5">
        <v>60</v>
      </c>
      <c r="I632" s="8" t="s">
        <v>0</v>
      </c>
      <c r="J632" s="45">
        <f t="shared" si="39"/>
        <v>870</v>
      </c>
      <c r="K632" s="45">
        <f t="shared" si="40"/>
        <v>30</v>
      </c>
      <c r="L632" s="45">
        <f>COUNTIFS($C$6:$C632,C632,$I$6:$I632,I632)</f>
        <v>7</v>
      </c>
      <c r="M632" s="45" t="s">
        <v>386</v>
      </c>
    </row>
    <row r="633" spans="1:13" x14ac:dyDescent="0.2">
      <c r="A633" s="8" t="s">
        <v>141</v>
      </c>
      <c r="B633" s="8" t="s">
        <v>12</v>
      </c>
      <c r="C633" s="8" t="s">
        <v>273</v>
      </c>
      <c r="D633" s="8" t="s">
        <v>1</v>
      </c>
      <c r="E633" s="8" t="s">
        <v>0</v>
      </c>
      <c r="F633" s="9" t="s">
        <v>103</v>
      </c>
      <c r="G633" s="61">
        <v>42666</v>
      </c>
      <c r="H633" s="5">
        <v>56</v>
      </c>
      <c r="I633" s="8" t="s">
        <v>0</v>
      </c>
      <c r="J633" s="45">
        <f t="shared" si="39"/>
        <v>870</v>
      </c>
      <c r="K633" s="45">
        <f t="shared" si="40"/>
        <v>30</v>
      </c>
      <c r="L633" s="45">
        <f>COUNTIFS($C$6:$C633,C633,$I$6:$I633,I633)</f>
        <v>8</v>
      </c>
      <c r="M633" s="45" t="s">
        <v>386</v>
      </c>
    </row>
    <row r="634" spans="1:13" x14ac:dyDescent="0.2">
      <c r="A634" s="8" t="s">
        <v>141</v>
      </c>
      <c r="B634" s="8" t="s">
        <v>12</v>
      </c>
      <c r="C634" s="8" t="str">
        <f>UPPER(A634)&amp;" "&amp;B634</f>
        <v>MILNE Jason</v>
      </c>
      <c r="D634" s="8" t="s">
        <v>1</v>
      </c>
      <c r="E634" s="8" t="s">
        <v>0</v>
      </c>
      <c r="F634" s="9" t="s">
        <v>103</v>
      </c>
      <c r="G634" s="20">
        <v>42505</v>
      </c>
      <c r="H634" s="5">
        <v>53</v>
      </c>
      <c r="I634" s="8" t="s">
        <v>0</v>
      </c>
      <c r="J634" s="45">
        <f t="shared" si="39"/>
        <v>870</v>
      </c>
      <c r="K634" s="45">
        <f t="shared" si="40"/>
        <v>30</v>
      </c>
      <c r="L634" s="45">
        <f>COUNTIFS($C$6:$C634,C634,$I$6:$I634,I634)</f>
        <v>9</v>
      </c>
      <c r="M634" s="45" t="s">
        <v>386</v>
      </c>
    </row>
    <row r="635" spans="1:13" x14ac:dyDescent="0.2">
      <c r="A635" s="8" t="s">
        <v>141</v>
      </c>
      <c r="B635" s="8" t="s">
        <v>12</v>
      </c>
      <c r="C635" s="8" t="str">
        <f>UPPER(A635)&amp;" "&amp;B635</f>
        <v>MILNE Jason</v>
      </c>
      <c r="D635" s="8" t="s">
        <v>1</v>
      </c>
      <c r="E635" s="8" t="s">
        <v>0</v>
      </c>
      <c r="F635" s="9" t="s">
        <v>103</v>
      </c>
      <c r="G635" s="20">
        <v>42540</v>
      </c>
      <c r="H635" s="5">
        <v>53</v>
      </c>
      <c r="I635" s="8" t="s">
        <v>0</v>
      </c>
      <c r="J635" s="45">
        <f t="shared" si="39"/>
        <v>870</v>
      </c>
      <c r="K635" s="45">
        <f t="shared" si="40"/>
        <v>30</v>
      </c>
      <c r="L635" s="45">
        <f>COUNTIFS($C$6:$C635,C635,$I$6:$I635,I635)</f>
        <v>10</v>
      </c>
      <c r="M635" s="45" t="s">
        <v>386</v>
      </c>
    </row>
    <row r="636" spans="1:13" x14ac:dyDescent="0.2">
      <c r="A636" s="8" t="s">
        <v>141</v>
      </c>
      <c r="B636" s="8" t="s">
        <v>12</v>
      </c>
      <c r="C636" s="8" t="s">
        <v>273</v>
      </c>
      <c r="D636" s="8" t="s">
        <v>1</v>
      </c>
      <c r="E636" s="8" t="s">
        <v>0</v>
      </c>
      <c r="F636" s="9" t="s">
        <v>103</v>
      </c>
      <c r="G636" s="61">
        <v>42624</v>
      </c>
      <c r="H636" s="5">
        <v>49</v>
      </c>
      <c r="I636" s="8" t="s">
        <v>0</v>
      </c>
      <c r="J636" s="45">
        <f t="shared" si="39"/>
        <v>870</v>
      </c>
      <c r="K636" s="45">
        <f t="shared" si="40"/>
        <v>30</v>
      </c>
      <c r="L636" s="45">
        <f>COUNTIFS($C$6:$C636,C636,$I$6:$I636,I636)</f>
        <v>11</v>
      </c>
      <c r="M636" s="45" t="s">
        <v>386</v>
      </c>
    </row>
    <row r="637" spans="1:13" x14ac:dyDescent="0.2">
      <c r="A637" s="8" t="s">
        <v>141</v>
      </c>
      <c r="B637" s="8" t="s">
        <v>12</v>
      </c>
      <c r="C637" s="8" t="s">
        <v>273</v>
      </c>
      <c r="D637" s="8" t="s">
        <v>1</v>
      </c>
      <c r="E637" s="8" t="s">
        <v>0</v>
      </c>
      <c r="F637" s="9" t="s">
        <v>103</v>
      </c>
      <c r="G637" s="61">
        <v>42652</v>
      </c>
      <c r="H637" s="5">
        <v>49</v>
      </c>
      <c r="I637" s="8" t="s">
        <v>0</v>
      </c>
      <c r="J637" s="45">
        <f t="shared" si="39"/>
        <v>870</v>
      </c>
      <c r="K637" s="45">
        <f t="shared" si="40"/>
        <v>30</v>
      </c>
      <c r="L637" s="45">
        <f>COUNTIFS($C$6:$C637,C637,$I$6:$I637,I637)</f>
        <v>12</v>
      </c>
      <c r="M637" s="45" t="s">
        <v>386</v>
      </c>
    </row>
    <row r="638" spans="1:13" x14ac:dyDescent="0.2">
      <c r="A638" s="8" t="s">
        <v>141</v>
      </c>
      <c r="B638" s="8" t="s">
        <v>12</v>
      </c>
      <c r="C638" s="8" t="s">
        <v>273</v>
      </c>
      <c r="D638" s="8" t="s">
        <v>1</v>
      </c>
      <c r="E638" s="8" t="s">
        <v>0</v>
      </c>
      <c r="F638" s="9" t="s">
        <v>103</v>
      </c>
      <c r="G638" s="61">
        <v>42645</v>
      </c>
      <c r="H638" s="5">
        <v>45</v>
      </c>
      <c r="I638" s="8" t="s">
        <v>0</v>
      </c>
      <c r="J638" s="45">
        <f t="shared" si="39"/>
        <v>870</v>
      </c>
      <c r="K638" s="45">
        <f t="shared" si="40"/>
        <v>30</v>
      </c>
      <c r="L638" s="45">
        <f>COUNTIFS($C$6:$C638,C638,$I$6:$I638,I638)</f>
        <v>13</v>
      </c>
      <c r="M638" s="45" t="s">
        <v>386</v>
      </c>
    </row>
    <row r="639" spans="1:13" x14ac:dyDescent="0.2">
      <c r="A639" s="8" t="s">
        <v>141</v>
      </c>
      <c r="B639" s="8" t="s">
        <v>12</v>
      </c>
      <c r="C639" s="8" t="str">
        <f t="shared" ref="C639:C650" si="43">UPPER(A639)&amp;" "&amp;B639</f>
        <v>MILNE Jason</v>
      </c>
      <c r="D639" s="8" t="s">
        <v>1</v>
      </c>
      <c r="E639" s="8" t="s">
        <v>0</v>
      </c>
      <c r="F639" s="9" t="s">
        <v>103</v>
      </c>
      <c r="G639" s="20">
        <v>42442</v>
      </c>
      <c r="H639" s="5">
        <v>36</v>
      </c>
      <c r="I639" s="8" t="s">
        <v>0</v>
      </c>
      <c r="J639" s="45">
        <f t="shared" si="39"/>
        <v>870</v>
      </c>
      <c r="K639" s="45">
        <f t="shared" si="40"/>
        <v>30</v>
      </c>
      <c r="L639" s="45">
        <f>COUNTIFS($C$6:$C639,C639,$I$6:$I639,I639)</f>
        <v>14</v>
      </c>
      <c r="M639" s="45" t="s">
        <v>386</v>
      </c>
    </row>
    <row r="640" spans="1:13" x14ac:dyDescent="0.2">
      <c r="A640" s="8" t="s">
        <v>141</v>
      </c>
      <c r="B640" s="8" t="s">
        <v>12</v>
      </c>
      <c r="C640" s="8" t="str">
        <f t="shared" si="43"/>
        <v>MILNE Jason</v>
      </c>
      <c r="D640" s="8" t="s">
        <v>1</v>
      </c>
      <c r="E640" s="8" t="s">
        <v>0</v>
      </c>
      <c r="F640" s="9" t="s">
        <v>103</v>
      </c>
      <c r="G640" s="20">
        <v>42386</v>
      </c>
      <c r="H640" s="3"/>
      <c r="I640" s="8"/>
      <c r="J640" s="45">
        <f t="shared" si="39"/>
        <v>0</v>
      </c>
      <c r="K640" s="45">
        <f t="shared" si="40"/>
        <v>0</v>
      </c>
      <c r="L640" s="45">
        <f>COUNTIFS($C$6:$C640,C640,$I$6:$I640,I640)</f>
        <v>0</v>
      </c>
      <c r="M640" s="45" t="s">
        <v>386</v>
      </c>
    </row>
    <row r="641" spans="1:13" x14ac:dyDescent="0.2">
      <c r="A641" s="8" t="s">
        <v>141</v>
      </c>
      <c r="B641" s="8" t="s">
        <v>12</v>
      </c>
      <c r="C641" s="8" t="str">
        <f t="shared" si="43"/>
        <v>MILNE Jason</v>
      </c>
      <c r="D641" s="8" t="s">
        <v>1</v>
      </c>
      <c r="E641" s="8" t="s">
        <v>0</v>
      </c>
      <c r="F641" s="9" t="s">
        <v>103</v>
      </c>
      <c r="G641" s="20">
        <v>42407</v>
      </c>
      <c r="H641" s="5"/>
      <c r="I641" s="8"/>
      <c r="J641" s="45">
        <f t="shared" si="39"/>
        <v>0</v>
      </c>
      <c r="K641" s="45">
        <f t="shared" si="40"/>
        <v>0</v>
      </c>
      <c r="L641" s="45">
        <f>COUNTIFS($C$6:$C641,C641,$I$6:$I641,I641)</f>
        <v>0</v>
      </c>
      <c r="M641" s="45" t="s">
        <v>386</v>
      </c>
    </row>
    <row r="642" spans="1:13" x14ac:dyDescent="0.2">
      <c r="A642" s="8" t="s">
        <v>141</v>
      </c>
      <c r="B642" s="8" t="s">
        <v>12</v>
      </c>
      <c r="C642" s="8" t="str">
        <f t="shared" si="43"/>
        <v>MILNE Jason</v>
      </c>
      <c r="D642" s="8" t="s">
        <v>1</v>
      </c>
      <c r="E642" s="8" t="s">
        <v>0</v>
      </c>
      <c r="F642" s="9" t="s">
        <v>103</v>
      </c>
      <c r="G642" s="20">
        <v>42428</v>
      </c>
      <c r="H642" s="5"/>
      <c r="I642" s="8"/>
      <c r="J642" s="45">
        <f t="shared" si="39"/>
        <v>0</v>
      </c>
      <c r="K642" s="45">
        <f t="shared" si="40"/>
        <v>0</v>
      </c>
      <c r="L642" s="45">
        <f>COUNTIFS($C$6:$C642,C642,$I$6:$I642,I642)</f>
        <v>0</v>
      </c>
      <c r="M642" s="45" t="s">
        <v>386</v>
      </c>
    </row>
    <row r="643" spans="1:13" x14ac:dyDescent="0.2">
      <c r="A643" s="8" t="s">
        <v>141</v>
      </c>
      <c r="B643" s="8" t="s">
        <v>12</v>
      </c>
      <c r="C643" s="8" t="str">
        <f t="shared" si="43"/>
        <v>MILNE Jason</v>
      </c>
      <c r="D643" s="8" t="s">
        <v>1</v>
      </c>
      <c r="E643" s="8" t="s">
        <v>0</v>
      </c>
      <c r="F643" s="9" t="s">
        <v>103</v>
      </c>
      <c r="G643" s="20">
        <v>42435</v>
      </c>
      <c r="H643" s="5"/>
      <c r="I643" s="8"/>
      <c r="J643" s="45">
        <f t="shared" si="39"/>
        <v>0</v>
      </c>
      <c r="K643" s="45">
        <f t="shared" si="40"/>
        <v>0</v>
      </c>
      <c r="L643" s="45">
        <f>COUNTIFS($C$6:$C643,C643,$I$6:$I643,I643)</f>
        <v>0</v>
      </c>
      <c r="M643" s="45" t="s">
        <v>386</v>
      </c>
    </row>
    <row r="644" spans="1:13" x14ac:dyDescent="0.2">
      <c r="A644" s="8" t="s">
        <v>141</v>
      </c>
      <c r="B644" s="8" t="s">
        <v>12</v>
      </c>
      <c r="C644" s="8" t="str">
        <f t="shared" si="43"/>
        <v>MILNE Jason</v>
      </c>
      <c r="D644" s="8" t="s">
        <v>1</v>
      </c>
      <c r="E644" s="8" t="s">
        <v>0</v>
      </c>
      <c r="F644" s="9" t="s">
        <v>103</v>
      </c>
      <c r="G644" s="20">
        <v>42449</v>
      </c>
      <c r="H644" s="5"/>
      <c r="I644" s="8"/>
      <c r="J644" s="45">
        <f t="shared" si="39"/>
        <v>0</v>
      </c>
      <c r="K644" s="45">
        <f t="shared" si="40"/>
        <v>0</v>
      </c>
      <c r="L644" s="45">
        <f>COUNTIFS($C$6:$C644,C644,$I$6:$I644,I644)</f>
        <v>0</v>
      </c>
      <c r="M644" s="45" t="s">
        <v>386</v>
      </c>
    </row>
    <row r="645" spans="1:13" x14ac:dyDescent="0.2">
      <c r="A645" s="8" t="s">
        <v>141</v>
      </c>
      <c r="B645" s="8" t="s">
        <v>12</v>
      </c>
      <c r="C645" s="8" t="str">
        <f t="shared" si="43"/>
        <v>MILNE Jason</v>
      </c>
      <c r="D645" s="8" t="s">
        <v>1</v>
      </c>
      <c r="E645" s="8" t="s">
        <v>0</v>
      </c>
      <c r="F645" s="9" t="s">
        <v>103</v>
      </c>
      <c r="G645" s="20">
        <v>42463</v>
      </c>
      <c r="H645" s="5"/>
      <c r="I645" s="8"/>
      <c r="J645" s="45">
        <f t="shared" si="39"/>
        <v>0</v>
      </c>
      <c r="K645" s="45">
        <f t="shared" si="40"/>
        <v>0</v>
      </c>
      <c r="L645" s="45">
        <f>COUNTIFS($C$6:$C645,C645,$I$6:$I645,I645)</f>
        <v>0</v>
      </c>
      <c r="M645" s="45" t="s">
        <v>386</v>
      </c>
    </row>
    <row r="646" spans="1:13" x14ac:dyDescent="0.2">
      <c r="A646" s="8" t="s">
        <v>141</v>
      </c>
      <c r="B646" s="8" t="s">
        <v>12</v>
      </c>
      <c r="C646" s="8" t="str">
        <f t="shared" si="43"/>
        <v>MILNE Jason</v>
      </c>
      <c r="D646" s="8" t="s">
        <v>1</v>
      </c>
      <c r="E646" s="8" t="s">
        <v>0</v>
      </c>
      <c r="F646" s="9" t="s">
        <v>103</v>
      </c>
      <c r="G646" s="20">
        <v>42477</v>
      </c>
      <c r="H646" s="5"/>
      <c r="I646" s="8"/>
      <c r="J646" s="45">
        <f t="shared" si="39"/>
        <v>0</v>
      </c>
      <c r="K646" s="45">
        <f t="shared" si="40"/>
        <v>0</v>
      </c>
      <c r="L646" s="45">
        <f>COUNTIFS($C$6:$C646,C646,$I$6:$I646,I646)</f>
        <v>0</v>
      </c>
      <c r="M646" s="45" t="s">
        <v>386</v>
      </c>
    </row>
    <row r="647" spans="1:13" x14ac:dyDescent="0.2">
      <c r="A647" s="8" t="s">
        <v>141</v>
      </c>
      <c r="B647" s="8" t="s">
        <v>12</v>
      </c>
      <c r="C647" s="8" t="str">
        <f t="shared" si="43"/>
        <v>MILNE Jason</v>
      </c>
      <c r="D647" s="8" t="s">
        <v>1</v>
      </c>
      <c r="E647" s="8" t="s">
        <v>0</v>
      </c>
      <c r="F647" s="9" t="s">
        <v>103</v>
      </c>
      <c r="G647" s="20">
        <v>42512</v>
      </c>
      <c r="H647" s="5"/>
      <c r="I647" s="8"/>
      <c r="J647" s="45">
        <f t="shared" ref="J647:J710" si="44">SUMIFS($H$6:$H$3208,$C$6:$C$3208,$C647,$I$6:$I$3208,$I647)</f>
        <v>0</v>
      </c>
      <c r="K647" s="45">
        <f t="shared" ref="K647:K710" si="45">IFERROR(J647/$G$5,0)</f>
        <v>0</v>
      </c>
      <c r="L647" s="45">
        <f>COUNTIFS($C$6:$C647,C647,$I$6:$I647,I647)</f>
        <v>0</v>
      </c>
      <c r="M647" s="45" t="s">
        <v>386</v>
      </c>
    </row>
    <row r="648" spans="1:13" x14ac:dyDescent="0.2">
      <c r="A648" s="8" t="s">
        <v>141</v>
      </c>
      <c r="B648" s="8" t="s">
        <v>12</v>
      </c>
      <c r="C648" s="8" t="str">
        <f t="shared" si="43"/>
        <v>MILNE Jason</v>
      </c>
      <c r="D648" s="8" t="s">
        <v>1</v>
      </c>
      <c r="E648" s="8" t="s">
        <v>0</v>
      </c>
      <c r="F648" s="9" t="s">
        <v>103</v>
      </c>
      <c r="G648" s="20">
        <v>42526</v>
      </c>
      <c r="H648" s="5"/>
      <c r="I648" s="8"/>
      <c r="J648" s="45">
        <f t="shared" si="44"/>
        <v>0</v>
      </c>
      <c r="K648" s="45">
        <f t="shared" si="45"/>
        <v>0</v>
      </c>
      <c r="L648" s="45">
        <f>COUNTIFS($C$6:$C648,C648,$I$6:$I648,I648)</f>
        <v>0</v>
      </c>
      <c r="M648" s="45" t="s">
        <v>386</v>
      </c>
    </row>
    <row r="649" spans="1:13" x14ac:dyDescent="0.2">
      <c r="A649" s="8" t="s">
        <v>141</v>
      </c>
      <c r="B649" s="8" t="s">
        <v>12</v>
      </c>
      <c r="C649" s="8" t="str">
        <f t="shared" si="43"/>
        <v>MILNE Jason</v>
      </c>
      <c r="D649" s="8" t="s">
        <v>1</v>
      </c>
      <c r="E649" s="8" t="s">
        <v>0</v>
      </c>
      <c r="F649" s="9" t="s">
        <v>103</v>
      </c>
      <c r="G649" s="20">
        <v>42554</v>
      </c>
      <c r="H649" s="5"/>
      <c r="I649" s="8"/>
      <c r="J649" s="45">
        <f t="shared" si="44"/>
        <v>0</v>
      </c>
      <c r="K649" s="45">
        <f t="shared" si="45"/>
        <v>0</v>
      </c>
      <c r="L649" s="45">
        <f>COUNTIFS($C$6:$C649,C649,$I$6:$I649,I649)</f>
        <v>0</v>
      </c>
      <c r="M649" s="45" t="s">
        <v>386</v>
      </c>
    </row>
    <row r="650" spans="1:13" x14ac:dyDescent="0.2">
      <c r="A650" s="8" t="s">
        <v>141</v>
      </c>
      <c r="B650" s="8" t="s">
        <v>12</v>
      </c>
      <c r="C650" s="8" t="str">
        <f t="shared" si="43"/>
        <v>MILNE Jason</v>
      </c>
      <c r="D650" s="8" t="s">
        <v>1</v>
      </c>
      <c r="E650" s="8" t="s">
        <v>0</v>
      </c>
      <c r="F650" s="9" t="s">
        <v>103</v>
      </c>
      <c r="G650" s="20">
        <v>42561</v>
      </c>
      <c r="H650" s="5"/>
      <c r="I650" s="8"/>
      <c r="J650" s="45">
        <f t="shared" si="44"/>
        <v>0</v>
      </c>
      <c r="K650" s="45">
        <f t="shared" si="45"/>
        <v>0</v>
      </c>
      <c r="L650" s="45">
        <f>COUNTIFS($C$6:$C650,C650,$I$6:$I650,I650)</f>
        <v>0</v>
      </c>
      <c r="M650" s="45" t="s">
        <v>386</v>
      </c>
    </row>
    <row r="651" spans="1:13" x14ac:dyDescent="0.2">
      <c r="A651" s="8" t="s">
        <v>141</v>
      </c>
      <c r="B651" s="8" t="s">
        <v>12</v>
      </c>
      <c r="C651" s="8" t="s">
        <v>273</v>
      </c>
      <c r="D651" s="8" t="s">
        <v>1</v>
      </c>
      <c r="E651" s="8" t="s">
        <v>0</v>
      </c>
      <c r="F651" s="9" t="s">
        <v>103</v>
      </c>
      <c r="G651" s="61">
        <v>42659</v>
      </c>
      <c r="H651" s="5"/>
      <c r="I651" s="8"/>
      <c r="J651" s="45">
        <f t="shared" si="44"/>
        <v>0</v>
      </c>
      <c r="K651" s="45">
        <f t="shared" si="45"/>
        <v>0</v>
      </c>
      <c r="L651" s="45">
        <f>COUNTIFS($C$6:$C651,C651,$I$6:$I651,I651)</f>
        <v>0</v>
      </c>
      <c r="M651" s="45" t="s">
        <v>386</v>
      </c>
    </row>
    <row r="652" spans="1:13" x14ac:dyDescent="0.2">
      <c r="A652" s="8" t="s">
        <v>154</v>
      </c>
      <c r="B652" s="8" t="s">
        <v>95</v>
      </c>
      <c r="C652" s="8" t="str">
        <f t="shared" ref="C652:C672" si="46">UPPER(A652)&amp;" "&amp;B652</f>
        <v>MUFALE Alex</v>
      </c>
      <c r="D652" s="10" t="s">
        <v>187</v>
      </c>
      <c r="E652" s="8" t="s">
        <v>0</v>
      </c>
      <c r="F652" s="9" t="s">
        <v>103</v>
      </c>
      <c r="G652" s="20">
        <v>42449</v>
      </c>
      <c r="H652" s="5">
        <v>43</v>
      </c>
      <c r="I652" s="8" t="s">
        <v>0</v>
      </c>
      <c r="J652" s="45">
        <f t="shared" si="44"/>
        <v>43</v>
      </c>
      <c r="K652" s="45">
        <f t="shared" si="45"/>
        <v>1.4827586206896552</v>
      </c>
      <c r="L652" s="45">
        <f>COUNTIFS($C$6:$C652,C652,$I$6:$I652,I652)</f>
        <v>1</v>
      </c>
      <c r="M652" s="45" t="s">
        <v>387</v>
      </c>
    </row>
    <row r="653" spans="1:13" x14ac:dyDescent="0.2">
      <c r="A653" s="8" t="s">
        <v>154</v>
      </c>
      <c r="B653" s="8" t="s">
        <v>95</v>
      </c>
      <c r="C653" s="8" t="str">
        <f t="shared" si="46"/>
        <v>MUFALE Alex</v>
      </c>
      <c r="D653" s="10" t="s">
        <v>187</v>
      </c>
      <c r="E653" s="8" t="s">
        <v>0</v>
      </c>
      <c r="F653" s="9" t="s">
        <v>103</v>
      </c>
      <c r="G653" s="20">
        <v>42386</v>
      </c>
      <c r="H653" s="3"/>
      <c r="I653" s="8"/>
      <c r="J653" s="45">
        <f t="shared" si="44"/>
        <v>0</v>
      </c>
      <c r="K653" s="45">
        <f t="shared" si="45"/>
        <v>0</v>
      </c>
      <c r="L653" s="45">
        <f>COUNTIFS($C$6:$C653,C653,$I$6:$I653,I653)</f>
        <v>0</v>
      </c>
      <c r="M653" s="45" t="s">
        <v>387</v>
      </c>
    </row>
    <row r="654" spans="1:13" x14ac:dyDescent="0.2">
      <c r="A654" s="8" t="s">
        <v>154</v>
      </c>
      <c r="B654" s="8" t="s">
        <v>95</v>
      </c>
      <c r="C654" s="8" t="str">
        <f t="shared" si="46"/>
        <v>MUFALE Alex</v>
      </c>
      <c r="D654" s="10" t="s">
        <v>187</v>
      </c>
      <c r="E654" s="8" t="s">
        <v>0</v>
      </c>
      <c r="F654" s="9" t="s">
        <v>103</v>
      </c>
      <c r="G654" s="20">
        <v>42400</v>
      </c>
      <c r="H654" s="5"/>
      <c r="I654" s="8"/>
      <c r="J654" s="45">
        <f t="shared" si="44"/>
        <v>0</v>
      </c>
      <c r="K654" s="45">
        <f t="shared" si="45"/>
        <v>0</v>
      </c>
      <c r="L654" s="45">
        <f>COUNTIFS($C$6:$C654,C654,$I$6:$I654,I654)</f>
        <v>0</v>
      </c>
      <c r="M654" s="45" t="s">
        <v>387</v>
      </c>
    </row>
    <row r="655" spans="1:13" x14ac:dyDescent="0.2">
      <c r="A655" s="8" t="s">
        <v>154</v>
      </c>
      <c r="B655" s="8" t="s">
        <v>95</v>
      </c>
      <c r="C655" s="8" t="str">
        <f t="shared" si="46"/>
        <v>MUFALE Alex</v>
      </c>
      <c r="D655" s="10" t="s">
        <v>187</v>
      </c>
      <c r="E655" s="8" t="s">
        <v>0</v>
      </c>
      <c r="F655" s="9" t="s">
        <v>103</v>
      </c>
      <c r="G655" s="20">
        <v>42407</v>
      </c>
      <c r="H655" s="5"/>
      <c r="I655" s="8"/>
      <c r="J655" s="45">
        <f t="shared" si="44"/>
        <v>0</v>
      </c>
      <c r="K655" s="45">
        <f t="shared" si="45"/>
        <v>0</v>
      </c>
      <c r="L655" s="45">
        <f>COUNTIFS($C$6:$C655,C655,$I$6:$I655,I655)</f>
        <v>0</v>
      </c>
      <c r="M655" s="45" t="s">
        <v>387</v>
      </c>
    </row>
    <row r="656" spans="1:13" x14ac:dyDescent="0.2">
      <c r="A656" s="8" t="s">
        <v>154</v>
      </c>
      <c r="B656" s="8" t="s">
        <v>95</v>
      </c>
      <c r="C656" s="8" t="str">
        <f t="shared" si="46"/>
        <v>MUFALE Alex</v>
      </c>
      <c r="D656" s="10" t="s">
        <v>187</v>
      </c>
      <c r="E656" s="8" t="s">
        <v>0</v>
      </c>
      <c r="F656" s="9" t="s">
        <v>103</v>
      </c>
      <c r="G656" s="20">
        <v>42414</v>
      </c>
      <c r="H656" s="5"/>
      <c r="I656" s="8"/>
      <c r="J656" s="45">
        <f t="shared" si="44"/>
        <v>0</v>
      </c>
      <c r="K656" s="45">
        <f t="shared" si="45"/>
        <v>0</v>
      </c>
      <c r="L656" s="45">
        <f>COUNTIFS($C$6:$C656,C656,$I$6:$I656,I656)</f>
        <v>0</v>
      </c>
      <c r="M656" s="45" t="s">
        <v>387</v>
      </c>
    </row>
    <row r="657" spans="1:13" x14ac:dyDescent="0.2">
      <c r="A657" s="8" t="s">
        <v>154</v>
      </c>
      <c r="B657" s="8" t="s">
        <v>95</v>
      </c>
      <c r="C657" s="8" t="str">
        <f t="shared" si="46"/>
        <v>MUFALE Alex</v>
      </c>
      <c r="D657" s="10" t="s">
        <v>187</v>
      </c>
      <c r="E657" s="8" t="s">
        <v>0</v>
      </c>
      <c r="F657" s="9" t="s">
        <v>103</v>
      </c>
      <c r="G657" s="20">
        <v>42421</v>
      </c>
      <c r="H657" s="5"/>
      <c r="I657" s="8"/>
      <c r="J657" s="45">
        <f t="shared" si="44"/>
        <v>0</v>
      </c>
      <c r="K657" s="45">
        <f t="shared" si="45"/>
        <v>0</v>
      </c>
      <c r="L657" s="45">
        <f>COUNTIFS($C$6:$C657,C657,$I$6:$I657,I657)</f>
        <v>0</v>
      </c>
      <c r="M657" s="45" t="s">
        <v>387</v>
      </c>
    </row>
    <row r="658" spans="1:13" x14ac:dyDescent="0.2">
      <c r="A658" s="8" t="s">
        <v>154</v>
      </c>
      <c r="B658" s="8" t="s">
        <v>95</v>
      </c>
      <c r="C658" s="8" t="str">
        <f t="shared" si="46"/>
        <v>MUFALE Alex</v>
      </c>
      <c r="D658" s="10" t="s">
        <v>187</v>
      </c>
      <c r="E658" s="8" t="s">
        <v>0</v>
      </c>
      <c r="F658" s="9" t="s">
        <v>103</v>
      </c>
      <c r="G658" s="20">
        <v>42428</v>
      </c>
      <c r="H658" s="5"/>
      <c r="I658" s="8"/>
      <c r="J658" s="45">
        <f t="shared" si="44"/>
        <v>0</v>
      </c>
      <c r="K658" s="45">
        <f t="shared" si="45"/>
        <v>0</v>
      </c>
      <c r="L658" s="45">
        <f>COUNTIFS($C$6:$C658,C658,$I$6:$I658,I658)</f>
        <v>0</v>
      </c>
      <c r="M658" s="45" t="s">
        <v>387</v>
      </c>
    </row>
    <row r="659" spans="1:13" x14ac:dyDescent="0.2">
      <c r="A659" s="8" t="s">
        <v>154</v>
      </c>
      <c r="B659" s="8" t="s">
        <v>95</v>
      </c>
      <c r="C659" s="8" t="str">
        <f t="shared" si="46"/>
        <v>MUFALE Alex</v>
      </c>
      <c r="D659" s="10" t="s">
        <v>187</v>
      </c>
      <c r="E659" s="8" t="s">
        <v>0</v>
      </c>
      <c r="F659" s="9" t="s">
        <v>103</v>
      </c>
      <c r="G659" s="20">
        <v>42435</v>
      </c>
      <c r="H659" s="5"/>
      <c r="I659" s="8"/>
      <c r="J659" s="45">
        <f t="shared" si="44"/>
        <v>0</v>
      </c>
      <c r="K659" s="45">
        <f t="shared" si="45"/>
        <v>0</v>
      </c>
      <c r="L659" s="45">
        <f>COUNTIFS($C$6:$C659,C659,$I$6:$I659,I659)</f>
        <v>0</v>
      </c>
      <c r="M659" s="45" t="s">
        <v>387</v>
      </c>
    </row>
    <row r="660" spans="1:13" x14ac:dyDescent="0.2">
      <c r="A660" s="8" t="s">
        <v>154</v>
      </c>
      <c r="B660" s="8" t="s">
        <v>95</v>
      </c>
      <c r="C660" s="8" t="str">
        <f t="shared" si="46"/>
        <v>MUFALE Alex</v>
      </c>
      <c r="D660" s="10" t="s">
        <v>187</v>
      </c>
      <c r="E660" s="8" t="s">
        <v>0</v>
      </c>
      <c r="F660" s="9" t="s">
        <v>103</v>
      </c>
      <c r="G660" s="20">
        <v>42442</v>
      </c>
      <c r="H660" s="5"/>
      <c r="I660" s="8"/>
      <c r="J660" s="45">
        <f t="shared" si="44"/>
        <v>0</v>
      </c>
      <c r="K660" s="45">
        <f t="shared" si="45"/>
        <v>0</v>
      </c>
      <c r="L660" s="45">
        <f>COUNTIFS($C$6:$C660,C660,$I$6:$I660,I660)</f>
        <v>0</v>
      </c>
      <c r="M660" s="45" t="s">
        <v>387</v>
      </c>
    </row>
    <row r="661" spans="1:13" x14ac:dyDescent="0.2">
      <c r="A661" s="8" t="s">
        <v>154</v>
      </c>
      <c r="B661" s="8" t="s">
        <v>95</v>
      </c>
      <c r="C661" s="8" t="str">
        <f t="shared" si="46"/>
        <v>MUFALE Alex</v>
      </c>
      <c r="D661" s="10" t="s">
        <v>187</v>
      </c>
      <c r="E661" s="8" t="s">
        <v>0</v>
      </c>
      <c r="F661" s="9" t="s">
        <v>103</v>
      </c>
      <c r="G661" s="20">
        <v>42463</v>
      </c>
      <c r="H661" s="5"/>
      <c r="I661" s="8"/>
      <c r="J661" s="45">
        <f t="shared" si="44"/>
        <v>0</v>
      </c>
      <c r="K661" s="45">
        <f t="shared" si="45"/>
        <v>0</v>
      </c>
      <c r="L661" s="45">
        <f>COUNTIFS($C$6:$C661,C661,$I$6:$I661,I661)</f>
        <v>0</v>
      </c>
      <c r="M661" s="45" t="s">
        <v>387</v>
      </c>
    </row>
    <row r="662" spans="1:13" x14ac:dyDescent="0.2">
      <c r="A662" s="8" t="s">
        <v>154</v>
      </c>
      <c r="B662" s="8" t="s">
        <v>95</v>
      </c>
      <c r="C662" s="8" t="str">
        <f t="shared" si="46"/>
        <v>MUFALE Alex</v>
      </c>
      <c r="D662" s="10" t="s">
        <v>187</v>
      </c>
      <c r="E662" s="8" t="s">
        <v>0</v>
      </c>
      <c r="F662" s="9" t="s">
        <v>103</v>
      </c>
      <c r="G662" s="20">
        <v>42477</v>
      </c>
      <c r="H662" s="5"/>
      <c r="I662" s="8"/>
      <c r="J662" s="45">
        <f t="shared" si="44"/>
        <v>0</v>
      </c>
      <c r="K662" s="45">
        <f t="shared" si="45"/>
        <v>0</v>
      </c>
      <c r="L662" s="45">
        <f>COUNTIFS($C$6:$C662,C662,$I$6:$I662,I662)</f>
        <v>0</v>
      </c>
      <c r="M662" s="45" t="s">
        <v>387</v>
      </c>
    </row>
    <row r="663" spans="1:13" x14ac:dyDescent="0.2">
      <c r="A663" s="8" t="s">
        <v>154</v>
      </c>
      <c r="B663" s="8" t="s">
        <v>95</v>
      </c>
      <c r="C663" s="8" t="str">
        <f t="shared" si="46"/>
        <v>MUFALE Alex</v>
      </c>
      <c r="D663" s="10" t="s">
        <v>187</v>
      </c>
      <c r="E663" s="8" t="s">
        <v>0</v>
      </c>
      <c r="F663" s="9" t="s">
        <v>103</v>
      </c>
      <c r="G663" s="20">
        <v>42505</v>
      </c>
      <c r="H663" s="5"/>
      <c r="I663" s="8"/>
      <c r="J663" s="45">
        <f t="shared" si="44"/>
        <v>0</v>
      </c>
      <c r="K663" s="45">
        <f t="shared" si="45"/>
        <v>0</v>
      </c>
      <c r="L663" s="45">
        <f>COUNTIFS($C$6:$C663,C663,$I$6:$I663,I663)</f>
        <v>0</v>
      </c>
      <c r="M663" s="45" t="s">
        <v>387</v>
      </c>
    </row>
    <row r="664" spans="1:13" x14ac:dyDescent="0.2">
      <c r="A664" s="8" t="s">
        <v>154</v>
      </c>
      <c r="B664" s="8" t="s">
        <v>95</v>
      </c>
      <c r="C664" s="8" t="str">
        <f t="shared" si="46"/>
        <v>MUFALE Alex</v>
      </c>
      <c r="D664" s="10" t="s">
        <v>187</v>
      </c>
      <c r="E664" s="8" t="s">
        <v>0</v>
      </c>
      <c r="F664" s="9" t="s">
        <v>103</v>
      </c>
      <c r="G664" s="20">
        <v>42512</v>
      </c>
      <c r="H664" s="5"/>
      <c r="I664" s="8"/>
      <c r="J664" s="45">
        <f t="shared" si="44"/>
        <v>0</v>
      </c>
      <c r="K664" s="45">
        <f t="shared" si="45"/>
        <v>0</v>
      </c>
      <c r="L664" s="45">
        <f>COUNTIFS($C$6:$C664,C664,$I$6:$I664,I664)</f>
        <v>0</v>
      </c>
      <c r="M664" s="45" t="s">
        <v>387</v>
      </c>
    </row>
    <row r="665" spans="1:13" x14ac:dyDescent="0.2">
      <c r="A665" s="8" t="s">
        <v>154</v>
      </c>
      <c r="B665" s="8" t="s">
        <v>95</v>
      </c>
      <c r="C665" s="8" t="str">
        <f t="shared" si="46"/>
        <v>MUFALE Alex</v>
      </c>
      <c r="D665" s="10" t="s">
        <v>187</v>
      </c>
      <c r="E665" s="8" t="s">
        <v>0</v>
      </c>
      <c r="F665" s="9" t="s">
        <v>103</v>
      </c>
      <c r="G665" s="20">
        <v>42519</v>
      </c>
      <c r="H665" s="5"/>
      <c r="I665" s="8"/>
      <c r="J665" s="45">
        <f t="shared" si="44"/>
        <v>0</v>
      </c>
      <c r="K665" s="45">
        <f t="shared" si="45"/>
        <v>0</v>
      </c>
      <c r="L665" s="45">
        <f>COUNTIFS($C$6:$C665,C665,$I$6:$I665,I665)</f>
        <v>0</v>
      </c>
      <c r="M665" s="45" t="s">
        <v>387</v>
      </c>
    </row>
    <row r="666" spans="1:13" x14ac:dyDescent="0.2">
      <c r="A666" s="8" t="s">
        <v>154</v>
      </c>
      <c r="B666" s="8" t="s">
        <v>95</v>
      </c>
      <c r="C666" s="8" t="str">
        <f t="shared" si="46"/>
        <v>MUFALE Alex</v>
      </c>
      <c r="D666" s="10" t="s">
        <v>187</v>
      </c>
      <c r="E666" s="8" t="s">
        <v>0</v>
      </c>
      <c r="F666" s="9" t="s">
        <v>103</v>
      </c>
      <c r="G666" s="20">
        <v>42526</v>
      </c>
      <c r="H666" s="5"/>
      <c r="I666" s="8"/>
      <c r="J666" s="45">
        <f t="shared" si="44"/>
        <v>0</v>
      </c>
      <c r="K666" s="45">
        <f t="shared" si="45"/>
        <v>0</v>
      </c>
      <c r="L666" s="45">
        <f>COUNTIFS($C$6:$C666,C666,$I$6:$I666,I666)</f>
        <v>0</v>
      </c>
      <c r="M666" s="45" t="s">
        <v>387</v>
      </c>
    </row>
    <row r="667" spans="1:13" x14ac:dyDescent="0.2">
      <c r="A667" s="8" t="s">
        <v>154</v>
      </c>
      <c r="B667" s="8" t="s">
        <v>95</v>
      </c>
      <c r="C667" s="8" t="str">
        <f t="shared" si="46"/>
        <v>MUFALE Alex</v>
      </c>
      <c r="D667" s="10" t="s">
        <v>187</v>
      </c>
      <c r="E667" s="8" t="s">
        <v>0</v>
      </c>
      <c r="F667" s="9" t="s">
        <v>103</v>
      </c>
      <c r="G667" s="20">
        <v>42540</v>
      </c>
      <c r="H667" s="5"/>
      <c r="I667" s="8"/>
      <c r="J667" s="45">
        <f t="shared" si="44"/>
        <v>0</v>
      </c>
      <c r="K667" s="45">
        <f t="shared" si="45"/>
        <v>0</v>
      </c>
      <c r="L667" s="45">
        <f>COUNTIFS($C$6:$C667,C667,$I$6:$I667,I667)</f>
        <v>0</v>
      </c>
      <c r="M667" s="45" t="s">
        <v>387</v>
      </c>
    </row>
    <row r="668" spans="1:13" x14ac:dyDescent="0.2">
      <c r="A668" s="8" t="s">
        <v>154</v>
      </c>
      <c r="B668" s="8" t="s">
        <v>95</v>
      </c>
      <c r="C668" s="8" t="str">
        <f t="shared" si="46"/>
        <v>MUFALE Alex</v>
      </c>
      <c r="D668" s="10" t="s">
        <v>187</v>
      </c>
      <c r="E668" s="8" t="s">
        <v>0</v>
      </c>
      <c r="F668" s="9" t="s">
        <v>103</v>
      </c>
      <c r="G668" s="20">
        <v>42554</v>
      </c>
      <c r="H668" s="5"/>
      <c r="I668" s="8"/>
      <c r="J668" s="45">
        <f t="shared" si="44"/>
        <v>0</v>
      </c>
      <c r="K668" s="45">
        <f t="shared" si="45"/>
        <v>0</v>
      </c>
      <c r="L668" s="45">
        <f>COUNTIFS($C$6:$C668,C668,$I$6:$I668,I668)</f>
        <v>0</v>
      </c>
      <c r="M668" s="45" t="s">
        <v>387</v>
      </c>
    </row>
    <row r="669" spans="1:13" x14ac:dyDescent="0.2">
      <c r="A669" s="8" t="s">
        <v>154</v>
      </c>
      <c r="B669" s="8" t="s">
        <v>95</v>
      </c>
      <c r="C669" s="8" t="str">
        <f t="shared" si="46"/>
        <v>MUFALE Alex</v>
      </c>
      <c r="D669" s="10" t="s">
        <v>187</v>
      </c>
      <c r="E669" s="8" t="s">
        <v>0</v>
      </c>
      <c r="F669" s="9" t="s">
        <v>103</v>
      </c>
      <c r="G669" s="20">
        <v>42561</v>
      </c>
      <c r="H669" s="5"/>
      <c r="I669" s="8"/>
      <c r="J669" s="45">
        <f t="shared" si="44"/>
        <v>0</v>
      </c>
      <c r="K669" s="45">
        <f t="shared" si="45"/>
        <v>0</v>
      </c>
      <c r="L669" s="45">
        <f>COUNTIFS($C$6:$C669,C669,$I$6:$I669,I669)</f>
        <v>0</v>
      </c>
      <c r="M669" s="45" t="s">
        <v>387</v>
      </c>
    </row>
    <row r="670" spans="1:13" x14ac:dyDescent="0.2">
      <c r="A670" s="8" t="s">
        <v>154</v>
      </c>
      <c r="B670" s="8" t="s">
        <v>95</v>
      </c>
      <c r="C670" s="8" t="str">
        <f t="shared" si="46"/>
        <v>MUFALE Alex</v>
      </c>
      <c r="D670" s="10" t="s">
        <v>187</v>
      </c>
      <c r="E670" s="8" t="s">
        <v>0</v>
      </c>
      <c r="F670" s="9" t="s">
        <v>103</v>
      </c>
      <c r="G670" s="20">
        <v>42589</v>
      </c>
      <c r="H670" s="5"/>
      <c r="I670" s="8"/>
      <c r="J670" s="45">
        <f t="shared" si="44"/>
        <v>0</v>
      </c>
      <c r="K670" s="45">
        <f t="shared" si="45"/>
        <v>0</v>
      </c>
      <c r="L670" s="45">
        <f>COUNTIFS($C$6:$C670,C670,$I$6:$I670,I670)</f>
        <v>0</v>
      </c>
      <c r="M670" s="45" t="s">
        <v>387</v>
      </c>
    </row>
    <row r="671" spans="1:13" x14ac:dyDescent="0.2">
      <c r="A671" s="8" t="s">
        <v>154</v>
      </c>
      <c r="B671" s="8" t="s">
        <v>95</v>
      </c>
      <c r="C671" s="8" t="str">
        <f t="shared" si="46"/>
        <v>MUFALE Alex</v>
      </c>
      <c r="D671" s="10" t="s">
        <v>187</v>
      </c>
      <c r="E671" s="8" t="s">
        <v>0</v>
      </c>
      <c r="F671" s="9" t="s">
        <v>103</v>
      </c>
      <c r="G671" s="20">
        <v>42596</v>
      </c>
      <c r="H671" s="5"/>
      <c r="I671" s="8"/>
      <c r="J671" s="45">
        <f t="shared" si="44"/>
        <v>0</v>
      </c>
      <c r="K671" s="45">
        <f t="shared" si="45"/>
        <v>0</v>
      </c>
      <c r="L671" s="45">
        <f>COUNTIFS($C$6:$C671,C671,$I$6:$I671,I671)</f>
        <v>0</v>
      </c>
      <c r="M671" s="45" t="s">
        <v>387</v>
      </c>
    </row>
    <row r="672" spans="1:13" x14ac:dyDescent="0.2">
      <c r="A672" s="8" t="s">
        <v>154</v>
      </c>
      <c r="B672" s="8" t="s">
        <v>95</v>
      </c>
      <c r="C672" s="8" t="str">
        <f t="shared" si="46"/>
        <v>MUFALE Alex</v>
      </c>
      <c r="D672" s="10" t="s">
        <v>187</v>
      </c>
      <c r="E672" s="8" t="s">
        <v>0</v>
      </c>
      <c r="F672" s="9" t="s">
        <v>103</v>
      </c>
      <c r="G672" s="20">
        <v>42610</v>
      </c>
      <c r="H672" s="5"/>
      <c r="I672" s="8"/>
      <c r="J672" s="45">
        <f t="shared" si="44"/>
        <v>0</v>
      </c>
      <c r="K672" s="45">
        <f t="shared" si="45"/>
        <v>0</v>
      </c>
      <c r="L672" s="45">
        <f>COUNTIFS($C$6:$C672,C672,$I$6:$I672,I672)</f>
        <v>0</v>
      </c>
      <c r="M672" s="45" t="s">
        <v>387</v>
      </c>
    </row>
    <row r="673" spans="1:13" x14ac:dyDescent="0.2">
      <c r="A673" s="8" t="s">
        <v>154</v>
      </c>
      <c r="B673" s="8" t="s">
        <v>95</v>
      </c>
      <c r="C673" s="8" t="s">
        <v>342</v>
      </c>
      <c r="D673" s="10" t="s">
        <v>187</v>
      </c>
      <c r="E673" s="8" t="s">
        <v>0</v>
      </c>
      <c r="F673" s="9" t="s">
        <v>103</v>
      </c>
      <c r="G673" s="61">
        <v>42617</v>
      </c>
      <c r="H673" s="5"/>
      <c r="I673" s="8"/>
      <c r="J673" s="45">
        <f t="shared" si="44"/>
        <v>0</v>
      </c>
      <c r="K673" s="45">
        <f t="shared" si="45"/>
        <v>0</v>
      </c>
      <c r="L673" s="45">
        <f>COUNTIFS($C$6:$C673,C673,$I$6:$I673,I673)</f>
        <v>0</v>
      </c>
      <c r="M673" s="45" t="s">
        <v>387</v>
      </c>
    </row>
    <row r="674" spans="1:13" x14ac:dyDescent="0.2">
      <c r="A674" s="8" t="s">
        <v>154</v>
      </c>
      <c r="B674" s="8" t="s">
        <v>95</v>
      </c>
      <c r="C674" s="8" t="s">
        <v>342</v>
      </c>
      <c r="D674" s="10" t="s">
        <v>187</v>
      </c>
      <c r="E674" s="8" t="s">
        <v>0</v>
      </c>
      <c r="F674" s="9" t="s">
        <v>103</v>
      </c>
      <c r="G674" s="61">
        <v>42624</v>
      </c>
      <c r="H674" s="5"/>
      <c r="I674" s="8"/>
      <c r="J674" s="45">
        <f t="shared" si="44"/>
        <v>0</v>
      </c>
      <c r="K674" s="45">
        <f t="shared" si="45"/>
        <v>0</v>
      </c>
      <c r="L674" s="45">
        <f>COUNTIFS($C$6:$C674,C674,$I$6:$I674,I674)</f>
        <v>0</v>
      </c>
      <c r="M674" s="45" t="s">
        <v>387</v>
      </c>
    </row>
    <row r="675" spans="1:13" x14ac:dyDescent="0.2">
      <c r="A675" s="8" t="s">
        <v>154</v>
      </c>
      <c r="B675" s="8" t="s">
        <v>95</v>
      </c>
      <c r="C675" s="8" t="s">
        <v>342</v>
      </c>
      <c r="D675" s="10" t="s">
        <v>187</v>
      </c>
      <c r="E675" s="8" t="s">
        <v>0</v>
      </c>
      <c r="F675" s="9" t="s">
        <v>103</v>
      </c>
      <c r="G675" s="61">
        <v>42631</v>
      </c>
      <c r="H675" s="5"/>
      <c r="I675" s="8"/>
      <c r="J675" s="45">
        <f t="shared" si="44"/>
        <v>0</v>
      </c>
      <c r="K675" s="45">
        <f t="shared" si="45"/>
        <v>0</v>
      </c>
      <c r="L675" s="45">
        <f>COUNTIFS($C$6:$C675,C675,$I$6:$I675,I675)</f>
        <v>0</v>
      </c>
      <c r="M675" s="45" t="s">
        <v>387</v>
      </c>
    </row>
    <row r="676" spans="1:13" x14ac:dyDescent="0.2">
      <c r="A676" s="8" t="s">
        <v>154</v>
      </c>
      <c r="B676" s="8" t="s">
        <v>95</v>
      </c>
      <c r="C676" s="8" t="s">
        <v>342</v>
      </c>
      <c r="D676" s="10" t="s">
        <v>187</v>
      </c>
      <c r="E676" s="8" t="s">
        <v>0</v>
      </c>
      <c r="F676" s="9" t="s">
        <v>103</v>
      </c>
      <c r="G676" s="61">
        <v>42652</v>
      </c>
      <c r="H676" s="5"/>
      <c r="I676" s="8"/>
      <c r="J676" s="45">
        <f t="shared" si="44"/>
        <v>0</v>
      </c>
      <c r="K676" s="45">
        <f t="shared" si="45"/>
        <v>0</v>
      </c>
      <c r="L676" s="45">
        <f>COUNTIFS($C$6:$C676,C676,$I$6:$I676,I676)</f>
        <v>0</v>
      </c>
      <c r="M676" s="45" t="s">
        <v>387</v>
      </c>
    </row>
    <row r="677" spans="1:13" x14ac:dyDescent="0.2">
      <c r="A677" s="8" t="s">
        <v>154</v>
      </c>
      <c r="B677" s="8" t="s">
        <v>95</v>
      </c>
      <c r="C677" s="8" t="s">
        <v>342</v>
      </c>
      <c r="D677" s="8" t="s">
        <v>187</v>
      </c>
      <c r="E677" s="8" t="s">
        <v>0</v>
      </c>
      <c r="F677" s="9" t="s">
        <v>103</v>
      </c>
      <c r="G677" s="61">
        <v>42645</v>
      </c>
      <c r="H677" s="5"/>
      <c r="I677" s="8"/>
      <c r="J677" s="45">
        <f t="shared" si="44"/>
        <v>0</v>
      </c>
      <c r="K677" s="45">
        <f t="shared" si="45"/>
        <v>0</v>
      </c>
      <c r="L677" s="45">
        <f>COUNTIFS($C$6:$C677,C677,$I$6:$I677,I677)</f>
        <v>0</v>
      </c>
      <c r="M677" s="45" t="s">
        <v>387</v>
      </c>
    </row>
    <row r="678" spans="1:13" x14ac:dyDescent="0.2">
      <c r="A678" s="8" t="s">
        <v>154</v>
      </c>
      <c r="B678" s="8" t="s">
        <v>95</v>
      </c>
      <c r="C678" s="8" t="s">
        <v>342</v>
      </c>
      <c r="D678" s="8" t="s">
        <v>187</v>
      </c>
      <c r="E678" s="8" t="s">
        <v>0</v>
      </c>
      <c r="F678" s="9" t="s">
        <v>103</v>
      </c>
      <c r="G678" s="61">
        <v>42659</v>
      </c>
      <c r="H678" s="5"/>
      <c r="I678" s="8"/>
      <c r="J678" s="45">
        <f t="shared" si="44"/>
        <v>0</v>
      </c>
      <c r="K678" s="45">
        <f t="shared" si="45"/>
        <v>0</v>
      </c>
      <c r="L678" s="45">
        <f>COUNTIFS($C$6:$C678,C678,$I$6:$I678,I678)</f>
        <v>0</v>
      </c>
      <c r="M678" s="45" t="s">
        <v>387</v>
      </c>
    </row>
    <row r="679" spans="1:13" x14ac:dyDescent="0.2">
      <c r="A679" s="8" t="s">
        <v>154</v>
      </c>
      <c r="B679" s="8" t="s">
        <v>95</v>
      </c>
      <c r="C679" s="8" t="s">
        <v>342</v>
      </c>
      <c r="D679" s="8" t="s">
        <v>187</v>
      </c>
      <c r="E679" s="8" t="s">
        <v>0</v>
      </c>
      <c r="F679" s="9" t="s">
        <v>103</v>
      </c>
      <c r="G679" s="61">
        <v>42666</v>
      </c>
      <c r="H679" s="5"/>
      <c r="I679" s="8"/>
      <c r="J679" s="45">
        <f t="shared" si="44"/>
        <v>0</v>
      </c>
      <c r="K679" s="45">
        <f t="shared" si="45"/>
        <v>0</v>
      </c>
      <c r="L679" s="45">
        <f>COUNTIFS($C$6:$C679,C679,$I$6:$I679,I679)</f>
        <v>0</v>
      </c>
      <c r="M679" s="45" t="s">
        <v>387</v>
      </c>
    </row>
    <row r="680" spans="1:13" x14ac:dyDescent="0.2">
      <c r="A680" s="8" t="s">
        <v>154</v>
      </c>
      <c r="B680" s="8" t="s">
        <v>95</v>
      </c>
      <c r="C680" s="8" t="s">
        <v>342</v>
      </c>
      <c r="D680" s="8" t="s">
        <v>187</v>
      </c>
      <c r="E680" s="8" t="s">
        <v>0</v>
      </c>
      <c r="F680" s="9" t="s">
        <v>103</v>
      </c>
      <c r="G680" s="61">
        <v>42673</v>
      </c>
      <c r="H680" s="5"/>
      <c r="I680" s="8"/>
      <c r="J680" s="45">
        <f t="shared" si="44"/>
        <v>0</v>
      </c>
      <c r="K680" s="45">
        <f t="shared" si="45"/>
        <v>0</v>
      </c>
      <c r="L680" s="45">
        <f>COUNTIFS($C$6:$C680,C680,$I$6:$I680,I680)</f>
        <v>0</v>
      </c>
      <c r="M680" s="45" t="s">
        <v>387</v>
      </c>
    </row>
    <row r="681" spans="1:13" x14ac:dyDescent="0.2">
      <c r="A681" s="8" t="s">
        <v>154</v>
      </c>
      <c r="B681" s="8" t="s">
        <v>75</v>
      </c>
      <c r="C681" s="8" t="str">
        <f t="shared" ref="C681:C701" si="47">UPPER(A681)&amp;" "&amp;B681</f>
        <v>MUFALE Jo</v>
      </c>
      <c r="D681" s="8" t="s">
        <v>1</v>
      </c>
      <c r="E681" s="10" t="s">
        <v>197</v>
      </c>
      <c r="F681" s="9" t="s">
        <v>10</v>
      </c>
      <c r="G681" s="20">
        <v>42526</v>
      </c>
      <c r="H681" s="5">
        <v>51</v>
      </c>
      <c r="I681" s="8" t="s">
        <v>197</v>
      </c>
      <c r="J681" s="45">
        <f t="shared" si="44"/>
        <v>66</v>
      </c>
      <c r="K681" s="45">
        <f t="shared" si="45"/>
        <v>2.2758620689655173</v>
      </c>
      <c r="L681" s="45">
        <f>COUNTIFS($C$6:$C681,C681,$I$6:$I681,I681)</f>
        <v>1</v>
      </c>
      <c r="M681" s="45" t="s">
        <v>387</v>
      </c>
    </row>
    <row r="682" spans="1:13" x14ac:dyDescent="0.2">
      <c r="A682" s="8" t="s">
        <v>154</v>
      </c>
      <c r="B682" s="8" t="s">
        <v>75</v>
      </c>
      <c r="C682" s="8" t="str">
        <f t="shared" si="47"/>
        <v>MUFALE Jo</v>
      </c>
      <c r="D682" s="8" t="s">
        <v>1</v>
      </c>
      <c r="E682" s="10" t="s">
        <v>197</v>
      </c>
      <c r="F682" s="9" t="s">
        <v>10</v>
      </c>
      <c r="G682" s="20">
        <v>42512</v>
      </c>
      <c r="H682" s="5">
        <v>15</v>
      </c>
      <c r="I682" s="8" t="s">
        <v>197</v>
      </c>
      <c r="J682" s="45">
        <f t="shared" si="44"/>
        <v>66</v>
      </c>
      <c r="K682" s="45">
        <f t="shared" si="45"/>
        <v>2.2758620689655173</v>
      </c>
      <c r="L682" s="45">
        <f>COUNTIFS($C$6:$C682,C682,$I$6:$I682,I682)</f>
        <v>2</v>
      </c>
      <c r="M682" s="45" t="s">
        <v>387</v>
      </c>
    </row>
    <row r="683" spans="1:13" x14ac:dyDescent="0.2">
      <c r="A683" s="8" t="s">
        <v>154</v>
      </c>
      <c r="B683" s="8" t="s">
        <v>75</v>
      </c>
      <c r="C683" s="8" t="str">
        <f t="shared" si="47"/>
        <v>MUFALE Jo</v>
      </c>
      <c r="D683" s="8" t="s">
        <v>1</v>
      </c>
      <c r="E683" s="10" t="s">
        <v>197</v>
      </c>
      <c r="F683" s="9" t="s">
        <v>10</v>
      </c>
      <c r="G683" s="20">
        <v>42463</v>
      </c>
      <c r="H683" s="5">
        <v>64</v>
      </c>
      <c r="I683" s="8" t="s">
        <v>0</v>
      </c>
      <c r="J683" s="45">
        <f t="shared" si="44"/>
        <v>201</v>
      </c>
      <c r="K683" s="45">
        <f t="shared" si="45"/>
        <v>6.931034482758621</v>
      </c>
      <c r="L683" s="45">
        <f>COUNTIFS($C$6:$C683,C683,$I$6:$I683,I683)</f>
        <v>1</v>
      </c>
      <c r="M683" s="45" t="s">
        <v>387</v>
      </c>
    </row>
    <row r="684" spans="1:13" x14ac:dyDescent="0.2">
      <c r="A684" s="8" t="s">
        <v>154</v>
      </c>
      <c r="B684" s="8" t="s">
        <v>75</v>
      </c>
      <c r="C684" s="8" t="str">
        <f t="shared" si="47"/>
        <v>MUFALE Jo</v>
      </c>
      <c r="D684" s="8" t="s">
        <v>1</v>
      </c>
      <c r="E684" s="10" t="s">
        <v>197</v>
      </c>
      <c r="F684" s="9" t="s">
        <v>10</v>
      </c>
      <c r="G684" s="20">
        <v>42449</v>
      </c>
      <c r="H684" s="5">
        <v>58</v>
      </c>
      <c r="I684" s="8" t="s">
        <v>0</v>
      </c>
      <c r="J684" s="45">
        <f t="shared" si="44"/>
        <v>201</v>
      </c>
      <c r="K684" s="45">
        <f t="shared" si="45"/>
        <v>6.931034482758621</v>
      </c>
      <c r="L684" s="45">
        <f>COUNTIFS($C$6:$C684,C684,$I$6:$I684,I684)</f>
        <v>2</v>
      </c>
      <c r="M684" s="45" t="s">
        <v>387</v>
      </c>
    </row>
    <row r="685" spans="1:13" x14ac:dyDescent="0.2">
      <c r="A685" s="8" t="s">
        <v>154</v>
      </c>
      <c r="B685" s="8" t="s">
        <v>75</v>
      </c>
      <c r="C685" s="8" t="str">
        <f t="shared" si="47"/>
        <v>MUFALE Jo</v>
      </c>
      <c r="D685" s="8" t="s">
        <v>1</v>
      </c>
      <c r="E685" s="10" t="s">
        <v>197</v>
      </c>
      <c r="F685" s="9" t="s">
        <v>10</v>
      </c>
      <c r="G685" s="20">
        <v>42414</v>
      </c>
      <c r="H685" s="5">
        <v>49</v>
      </c>
      <c r="I685" s="8" t="s">
        <v>0</v>
      </c>
      <c r="J685" s="45">
        <f t="shared" si="44"/>
        <v>201</v>
      </c>
      <c r="K685" s="45">
        <f t="shared" si="45"/>
        <v>6.931034482758621</v>
      </c>
      <c r="L685" s="45">
        <f>COUNTIFS($C$6:$C685,C685,$I$6:$I685,I685)</f>
        <v>3</v>
      </c>
      <c r="M685" s="45" t="s">
        <v>387</v>
      </c>
    </row>
    <row r="686" spans="1:13" x14ac:dyDescent="0.2">
      <c r="A686" s="8" t="s">
        <v>154</v>
      </c>
      <c r="B686" s="8" t="s">
        <v>75</v>
      </c>
      <c r="C686" s="8" t="str">
        <f t="shared" si="47"/>
        <v>MUFALE Jo</v>
      </c>
      <c r="D686" s="8" t="s">
        <v>1</v>
      </c>
      <c r="E686" s="10" t="s">
        <v>197</v>
      </c>
      <c r="F686" s="9" t="s">
        <v>10</v>
      </c>
      <c r="G686" s="20">
        <v>42442</v>
      </c>
      <c r="H686" s="5">
        <v>30</v>
      </c>
      <c r="I686" s="8" t="s">
        <v>0</v>
      </c>
      <c r="J686" s="45">
        <f t="shared" si="44"/>
        <v>201</v>
      </c>
      <c r="K686" s="45">
        <f t="shared" si="45"/>
        <v>6.931034482758621</v>
      </c>
      <c r="L686" s="45">
        <f>COUNTIFS($C$6:$C686,C686,$I$6:$I686,I686)</f>
        <v>4</v>
      </c>
      <c r="M686" s="45" t="s">
        <v>387</v>
      </c>
    </row>
    <row r="687" spans="1:13" x14ac:dyDescent="0.2">
      <c r="A687" s="8" t="s">
        <v>154</v>
      </c>
      <c r="B687" s="8" t="s">
        <v>75</v>
      </c>
      <c r="C687" s="8" t="str">
        <f t="shared" si="47"/>
        <v>MUFALE Jo</v>
      </c>
      <c r="D687" s="8" t="s">
        <v>1</v>
      </c>
      <c r="E687" s="10" t="s">
        <v>197</v>
      </c>
      <c r="F687" s="9" t="s">
        <v>10</v>
      </c>
      <c r="G687" s="20">
        <v>42386</v>
      </c>
      <c r="H687" s="3"/>
      <c r="I687" s="8"/>
      <c r="J687" s="45">
        <f t="shared" si="44"/>
        <v>0</v>
      </c>
      <c r="K687" s="45">
        <f t="shared" si="45"/>
        <v>0</v>
      </c>
      <c r="L687" s="45">
        <f>COUNTIFS($C$6:$C687,C687,$I$6:$I687,I687)</f>
        <v>0</v>
      </c>
      <c r="M687" s="45" t="s">
        <v>387</v>
      </c>
    </row>
    <row r="688" spans="1:13" x14ac:dyDescent="0.2">
      <c r="A688" s="8" t="s">
        <v>154</v>
      </c>
      <c r="B688" s="8" t="s">
        <v>75</v>
      </c>
      <c r="C688" s="8" t="str">
        <f t="shared" si="47"/>
        <v>MUFALE Jo</v>
      </c>
      <c r="D688" s="8" t="s">
        <v>1</v>
      </c>
      <c r="E688" s="10" t="s">
        <v>197</v>
      </c>
      <c r="F688" s="9" t="s">
        <v>10</v>
      </c>
      <c r="G688" s="20">
        <v>42400</v>
      </c>
      <c r="H688" s="5"/>
      <c r="I688" s="8"/>
      <c r="J688" s="45">
        <f t="shared" si="44"/>
        <v>0</v>
      </c>
      <c r="K688" s="45">
        <f t="shared" si="45"/>
        <v>0</v>
      </c>
      <c r="L688" s="45">
        <f>COUNTIFS($C$6:$C688,C688,$I$6:$I688,I688)</f>
        <v>0</v>
      </c>
      <c r="M688" s="45" t="s">
        <v>387</v>
      </c>
    </row>
    <row r="689" spans="1:13" x14ac:dyDescent="0.2">
      <c r="A689" s="8" t="s">
        <v>154</v>
      </c>
      <c r="B689" s="8" t="s">
        <v>75</v>
      </c>
      <c r="C689" s="8" t="str">
        <f t="shared" si="47"/>
        <v>MUFALE Jo</v>
      </c>
      <c r="D689" s="8" t="s">
        <v>1</v>
      </c>
      <c r="E689" s="10" t="s">
        <v>197</v>
      </c>
      <c r="F689" s="9" t="s">
        <v>10</v>
      </c>
      <c r="G689" s="20">
        <v>42407</v>
      </c>
      <c r="H689" s="5"/>
      <c r="I689" s="8"/>
      <c r="J689" s="45">
        <f t="shared" si="44"/>
        <v>0</v>
      </c>
      <c r="K689" s="45">
        <f t="shared" si="45"/>
        <v>0</v>
      </c>
      <c r="L689" s="45">
        <f>COUNTIFS($C$6:$C689,C689,$I$6:$I689,I689)</f>
        <v>0</v>
      </c>
      <c r="M689" s="45" t="s">
        <v>387</v>
      </c>
    </row>
    <row r="690" spans="1:13" x14ac:dyDescent="0.2">
      <c r="A690" s="8" t="s">
        <v>154</v>
      </c>
      <c r="B690" s="8" t="s">
        <v>75</v>
      </c>
      <c r="C690" s="8" t="str">
        <f t="shared" si="47"/>
        <v>MUFALE Jo</v>
      </c>
      <c r="D690" s="8" t="s">
        <v>1</v>
      </c>
      <c r="E690" s="10" t="s">
        <v>197</v>
      </c>
      <c r="F690" s="9" t="s">
        <v>10</v>
      </c>
      <c r="G690" s="20">
        <v>42421</v>
      </c>
      <c r="H690" s="5"/>
      <c r="I690" s="8"/>
      <c r="J690" s="45">
        <f t="shared" si="44"/>
        <v>0</v>
      </c>
      <c r="K690" s="45">
        <f t="shared" si="45"/>
        <v>0</v>
      </c>
      <c r="L690" s="45">
        <f>COUNTIFS($C$6:$C690,C690,$I$6:$I690,I690)</f>
        <v>0</v>
      </c>
      <c r="M690" s="45" t="s">
        <v>387</v>
      </c>
    </row>
    <row r="691" spans="1:13" x14ac:dyDescent="0.2">
      <c r="A691" s="8" t="s">
        <v>154</v>
      </c>
      <c r="B691" s="8" t="s">
        <v>75</v>
      </c>
      <c r="C691" s="8" t="str">
        <f t="shared" si="47"/>
        <v>MUFALE Jo</v>
      </c>
      <c r="D691" s="8" t="s">
        <v>1</v>
      </c>
      <c r="E691" s="10" t="s">
        <v>197</v>
      </c>
      <c r="F691" s="9" t="s">
        <v>10</v>
      </c>
      <c r="G691" s="20">
        <v>42428</v>
      </c>
      <c r="H691" s="5"/>
      <c r="I691" s="8"/>
      <c r="J691" s="45">
        <f t="shared" si="44"/>
        <v>0</v>
      </c>
      <c r="K691" s="45">
        <f t="shared" si="45"/>
        <v>0</v>
      </c>
      <c r="L691" s="45">
        <f>COUNTIFS($C$6:$C691,C691,$I$6:$I691,I691)</f>
        <v>0</v>
      </c>
      <c r="M691" s="45" t="s">
        <v>387</v>
      </c>
    </row>
    <row r="692" spans="1:13" x14ac:dyDescent="0.2">
      <c r="A692" s="8" t="s">
        <v>154</v>
      </c>
      <c r="B692" s="8" t="s">
        <v>75</v>
      </c>
      <c r="C692" s="8" t="str">
        <f t="shared" si="47"/>
        <v>MUFALE Jo</v>
      </c>
      <c r="D692" s="8" t="s">
        <v>1</v>
      </c>
      <c r="E692" s="10" t="s">
        <v>197</v>
      </c>
      <c r="F692" s="9" t="s">
        <v>10</v>
      </c>
      <c r="G692" s="20">
        <v>42435</v>
      </c>
      <c r="H692" s="5"/>
      <c r="I692" s="8"/>
      <c r="J692" s="45">
        <f t="shared" si="44"/>
        <v>0</v>
      </c>
      <c r="K692" s="45">
        <f t="shared" si="45"/>
        <v>0</v>
      </c>
      <c r="L692" s="45">
        <f>COUNTIFS($C$6:$C692,C692,$I$6:$I692,I692)</f>
        <v>0</v>
      </c>
      <c r="M692" s="45" t="s">
        <v>387</v>
      </c>
    </row>
    <row r="693" spans="1:13" x14ac:dyDescent="0.2">
      <c r="A693" s="8" t="s">
        <v>154</v>
      </c>
      <c r="B693" s="8" t="s">
        <v>75</v>
      </c>
      <c r="C693" s="8" t="str">
        <f t="shared" si="47"/>
        <v>MUFALE Jo</v>
      </c>
      <c r="D693" s="8" t="s">
        <v>1</v>
      </c>
      <c r="E693" s="10" t="s">
        <v>197</v>
      </c>
      <c r="F693" s="9" t="s">
        <v>10</v>
      </c>
      <c r="G693" s="20">
        <v>42477</v>
      </c>
      <c r="H693" s="5"/>
      <c r="I693" s="8"/>
      <c r="J693" s="45">
        <f t="shared" si="44"/>
        <v>0</v>
      </c>
      <c r="K693" s="45">
        <f t="shared" si="45"/>
        <v>0</v>
      </c>
      <c r="L693" s="45">
        <f>COUNTIFS($C$6:$C693,C693,$I$6:$I693,I693)</f>
        <v>0</v>
      </c>
      <c r="M693" s="45" t="s">
        <v>387</v>
      </c>
    </row>
    <row r="694" spans="1:13" x14ac:dyDescent="0.2">
      <c r="A694" s="8" t="s">
        <v>154</v>
      </c>
      <c r="B694" s="8" t="s">
        <v>75</v>
      </c>
      <c r="C694" s="8" t="str">
        <f t="shared" si="47"/>
        <v>MUFALE Jo</v>
      </c>
      <c r="D694" s="8" t="s">
        <v>1</v>
      </c>
      <c r="E694" s="10" t="s">
        <v>197</v>
      </c>
      <c r="F694" s="9" t="s">
        <v>10</v>
      </c>
      <c r="G694" s="20">
        <v>42505</v>
      </c>
      <c r="H694" s="5"/>
      <c r="I694" s="8"/>
      <c r="J694" s="45">
        <f t="shared" si="44"/>
        <v>0</v>
      </c>
      <c r="K694" s="45">
        <f t="shared" si="45"/>
        <v>0</v>
      </c>
      <c r="L694" s="45">
        <f>COUNTIFS($C$6:$C694,C694,$I$6:$I694,I694)</f>
        <v>0</v>
      </c>
      <c r="M694" s="45" t="s">
        <v>387</v>
      </c>
    </row>
    <row r="695" spans="1:13" x14ac:dyDescent="0.2">
      <c r="A695" s="8" t="s">
        <v>154</v>
      </c>
      <c r="B695" s="8" t="s">
        <v>75</v>
      </c>
      <c r="C695" s="8" t="str">
        <f t="shared" si="47"/>
        <v>MUFALE Jo</v>
      </c>
      <c r="D695" s="8" t="s">
        <v>1</v>
      </c>
      <c r="E695" s="10" t="s">
        <v>197</v>
      </c>
      <c r="F695" s="9" t="s">
        <v>10</v>
      </c>
      <c r="G695" s="20">
        <v>42519</v>
      </c>
      <c r="H695" s="5"/>
      <c r="I695" s="8"/>
      <c r="J695" s="45">
        <f t="shared" si="44"/>
        <v>0</v>
      </c>
      <c r="K695" s="45">
        <f t="shared" si="45"/>
        <v>0</v>
      </c>
      <c r="L695" s="45">
        <f>COUNTIFS($C$6:$C695,C695,$I$6:$I695,I695)</f>
        <v>0</v>
      </c>
      <c r="M695" s="45" t="s">
        <v>387</v>
      </c>
    </row>
    <row r="696" spans="1:13" x14ac:dyDescent="0.2">
      <c r="A696" s="8" t="s">
        <v>154</v>
      </c>
      <c r="B696" s="8" t="s">
        <v>75</v>
      </c>
      <c r="C696" s="8" t="str">
        <f t="shared" si="47"/>
        <v>MUFALE Jo</v>
      </c>
      <c r="D696" s="8" t="s">
        <v>1</v>
      </c>
      <c r="E696" s="10" t="s">
        <v>197</v>
      </c>
      <c r="F696" s="9" t="s">
        <v>10</v>
      </c>
      <c r="G696" s="20">
        <v>42540</v>
      </c>
      <c r="H696" s="5"/>
      <c r="I696" s="8"/>
      <c r="J696" s="45">
        <f t="shared" si="44"/>
        <v>0</v>
      </c>
      <c r="K696" s="45">
        <f t="shared" si="45"/>
        <v>0</v>
      </c>
      <c r="L696" s="45">
        <f>COUNTIFS($C$6:$C696,C696,$I$6:$I696,I696)</f>
        <v>0</v>
      </c>
      <c r="M696" s="45" t="s">
        <v>387</v>
      </c>
    </row>
    <row r="697" spans="1:13" x14ac:dyDescent="0.2">
      <c r="A697" s="8" t="s">
        <v>154</v>
      </c>
      <c r="B697" s="8" t="s">
        <v>75</v>
      </c>
      <c r="C697" s="8" t="str">
        <f t="shared" si="47"/>
        <v>MUFALE Jo</v>
      </c>
      <c r="D697" s="8" t="s">
        <v>1</v>
      </c>
      <c r="E697" s="10" t="s">
        <v>197</v>
      </c>
      <c r="F697" s="9" t="s">
        <v>10</v>
      </c>
      <c r="G697" s="20">
        <v>42554</v>
      </c>
      <c r="H697" s="5"/>
      <c r="I697" s="8"/>
      <c r="J697" s="45">
        <f t="shared" si="44"/>
        <v>0</v>
      </c>
      <c r="K697" s="45">
        <f t="shared" si="45"/>
        <v>0</v>
      </c>
      <c r="L697" s="45">
        <f>COUNTIFS($C$6:$C697,C697,$I$6:$I697,I697)</f>
        <v>0</v>
      </c>
      <c r="M697" s="45" t="s">
        <v>387</v>
      </c>
    </row>
    <row r="698" spans="1:13" x14ac:dyDescent="0.2">
      <c r="A698" s="8" t="s">
        <v>154</v>
      </c>
      <c r="B698" s="8" t="s">
        <v>75</v>
      </c>
      <c r="C698" s="8" t="str">
        <f t="shared" si="47"/>
        <v>MUFALE Jo</v>
      </c>
      <c r="D698" s="8" t="s">
        <v>1</v>
      </c>
      <c r="E698" s="10" t="s">
        <v>197</v>
      </c>
      <c r="F698" s="9" t="s">
        <v>10</v>
      </c>
      <c r="G698" s="20">
        <v>42561</v>
      </c>
      <c r="H698" s="5"/>
      <c r="I698" s="8"/>
      <c r="J698" s="45">
        <f t="shared" si="44"/>
        <v>0</v>
      </c>
      <c r="K698" s="45">
        <f t="shared" si="45"/>
        <v>0</v>
      </c>
      <c r="L698" s="45">
        <f>COUNTIFS($C$6:$C698,C698,$I$6:$I698,I698)</f>
        <v>0</v>
      </c>
      <c r="M698" s="45" t="s">
        <v>387</v>
      </c>
    </row>
    <row r="699" spans="1:13" x14ac:dyDescent="0.2">
      <c r="A699" s="8" t="s">
        <v>154</v>
      </c>
      <c r="B699" s="8" t="s">
        <v>75</v>
      </c>
      <c r="C699" s="8" t="str">
        <f t="shared" si="47"/>
        <v>MUFALE Jo</v>
      </c>
      <c r="D699" s="8" t="s">
        <v>1</v>
      </c>
      <c r="E699" s="10" t="s">
        <v>197</v>
      </c>
      <c r="F699" s="9" t="s">
        <v>10</v>
      </c>
      <c r="G699" s="20">
        <v>42589</v>
      </c>
      <c r="H699" s="5"/>
      <c r="I699" s="8"/>
      <c r="J699" s="45">
        <f t="shared" si="44"/>
        <v>0</v>
      </c>
      <c r="K699" s="45">
        <f t="shared" si="45"/>
        <v>0</v>
      </c>
      <c r="L699" s="45">
        <f>COUNTIFS($C$6:$C699,C699,$I$6:$I699,I699)</f>
        <v>0</v>
      </c>
      <c r="M699" s="45" t="s">
        <v>387</v>
      </c>
    </row>
    <row r="700" spans="1:13" x14ac:dyDescent="0.2">
      <c r="A700" s="8" t="s">
        <v>154</v>
      </c>
      <c r="B700" s="8" t="s">
        <v>75</v>
      </c>
      <c r="C700" s="8" t="str">
        <f t="shared" si="47"/>
        <v>MUFALE Jo</v>
      </c>
      <c r="D700" s="8" t="s">
        <v>1</v>
      </c>
      <c r="E700" s="10" t="s">
        <v>197</v>
      </c>
      <c r="F700" s="9" t="s">
        <v>10</v>
      </c>
      <c r="G700" s="20">
        <v>42596</v>
      </c>
      <c r="H700" s="5"/>
      <c r="I700" s="8"/>
      <c r="J700" s="45">
        <f t="shared" si="44"/>
        <v>0</v>
      </c>
      <c r="K700" s="45">
        <f t="shared" si="45"/>
        <v>0</v>
      </c>
      <c r="L700" s="45">
        <f>COUNTIFS($C$6:$C700,C700,$I$6:$I700,I700)</f>
        <v>0</v>
      </c>
      <c r="M700" s="45" t="s">
        <v>387</v>
      </c>
    </row>
    <row r="701" spans="1:13" x14ac:dyDescent="0.2">
      <c r="A701" s="8" t="s">
        <v>154</v>
      </c>
      <c r="B701" s="8" t="s">
        <v>75</v>
      </c>
      <c r="C701" s="8" t="str">
        <f t="shared" si="47"/>
        <v>MUFALE Jo</v>
      </c>
      <c r="D701" s="8" t="s">
        <v>1</v>
      </c>
      <c r="E701" s="10" t="s">
        <v>197</v>
      </c>
      <c r="F701" s="9" t="s">
        <v>10</v>
      </c>
      <c r="G701" s="20">
        <v>42610</v>
      </c>
      <c r="H701" s="5"/>
      <c r="I701" s="8"/>
      <c r="J701" s="45">
        <f t="shared" si="44"/>
        <v>0</v>
      </c>
      <c r="K701" s="45">
        <f t="shared" si="45"/>
        <v>0</v>
      </c>
      <c r="L701" s="45">
        <f>COUNTIFS($C$6:$C701,C701,$I$6:$I701,I701)</f>
        <v>0</v>
      </c>
      <c r="M701" s="45" t="s">
        <v>387</v>
      </c>
    </row>
    <row r="702" spans="1:13" x14ac:dyDescent="0.2">
      <c r="A702" s="8" t="s">
        <v>154</v>
      </c>
      <c r="B702" s="8" t="s">
        <v>75</v>
      </c>
      <c r="C702" s="8" t="s">
        <v>274</v>
      </c>
      <c r="D702" s="8" t="s">
        <v>1</v>
      </c>
      <c r="E702" s="10" t="s">
        <v>197</v>
      </c>
      <c r="F702" s="9" t="s">
        <v>10</v>
      </c>
      <c r="G702" s="61">
        <v>42617</v>
      </c>
      <c r="H702" s="5"/>
      <c r="I702" s="8"/>
      <c r="J702" s="45">
        <f t="shared" si="44"/>
        <v>0</v>
      </c>
      <c r="K702" s="45">
        <f t="shared" si="45"/>
        <v>0</v>
      </c>
      <c r="L702" s="45">
        <f>COUNTIFS($C$6:$C702,C702,$I$6:$I702,I702)</f>
        <v>0</v>
      </c>
      <c r="M702" s="45" t="s">
        <v>387</v>
      </c>
    </row>
    <row r="703" spans="1:13" x14ac:dyDescent="0.2">
      <c r="A703" s="8" t="s">
        <v>154</v>
      </c>
      <c r="B703" s="8" t="s">
        <v>75</v>
      </c>
      <c r="C703" s="8" t="s">
        <v>274</v>
      </c>
      <c r="D703" s="8" t="s">
        <v>1</v>
      </c>
      <c r="E703" s="10" t="s">
        <v>197</v>
      </c>
      <c r="F703" s="9" t="s">
        <v>10</v>
      </c>
      <c r="G703" s="61">
        <v>42624</v>
      </c>
      <c r="H703" s="5"/>
      <c r="I703" s="8"/>
      <c r="J703" s="45">
        <f t="shared" si="44"/>
        <v>0</v>
      </c>
      <c r="K703" s="45">
        <f t="shared" si="45"/>
        <v>0</v>
      </c>
      <c r="L703" s="45">
        <f>COUNTIFS($C$6:$C703,C703,$I$6:$I703,I703)</f>
        <v>0</v>
      </c>
      <c r="M703" s="45" t="s">
        <v>387</v>
      </c>
    </row>
    <row r="704" spans="1:13" x14ac:dyDescent="0.2">
      <c r="A704" s="8" t="s">
        <v>154</v>
      </c>
      <c r="B704" s="8" t="s">
        <v>75</v>
      </c>
      <c r="C704" s="8" t="s">
        <v>274</v>
      </c>
      <c r="D704" s="8" t="s">
        <v>1</v>
      </c>
      <c r="E704" s="10" t="s">
        <v>197</v>
      </c>
      <c r="F704" s="9" t="s">
        <v>10</v>
      </c>
      <c r="G704" s="61">
        <v>42631</v>
      </c>
      <c r="H704" s="5"/>
      <c r="I704" s="8"/>
      <c r="J704" s="45">
        <f t="shared" si="44"/>
        <v>0</v>
      </c>
      <c r="K704" s="45">
        <f t="shared" si="45"/>
        <v>0</v>
      </c>
      <c r="L704" s="45">
        <f>COUNTIFS($C$6:$C704,C704,$I$6:$I704,I704)</f>
        <v>0</v>
      </c>
      <c r="M704" s="45" t="s">
        <v>387</v>
      </c>
    </row>
    <row r="705" spans="1:13" x14ac:dyDescent="0.2">
      <c r="A705" s="8" t="s">
        <v>154</v>
      </c>
      <c r="B705" s="8" t="s">
        <v>75</v>
      </c>
      <c r="C705" s="8" t="s">
        <v>274</v>
      </c>
      <c r="D705" s="8" t="s">
        <v>1</v>
      </c>
      <c r="E705" s="10" t="s">
        <v>197</v>
      </c>
      <c r="F705" s="9" t="s">
        <v>10</v>
      </c>
      <c r="G705" s="61">
        <v>42652</v>
      </c>
      <c r="H705" s="5"/>
      <c r="I705" s="8"/>
      <c r="J705" s="45">
        <f t="shared" si="44"/>
        <v>0</v>
      </c>
      <c r="K705" s="45">
        <f t="shared" si="45"/>
        <v>0</v>
      </c>
      <c r="L705" s="45">
        <f>COUNTIFS($C$6:$C705,C705,$I$6:$I705,I705)</f>
        <v>0</v>
      </c>
      <c r="M705" s="45" t="s">
        <v>387</v>
      </c>
    </row>
    <row r="706" spans="1:13" x14ac:dyDescent="0.2">
      <c r="A706" s="8" t="s">
        <v>154</v>
      </c>
      <c r="B706" s="8" t="s">
        <v>75</v>
      </c>
      <c r="C706" s="8" t="s">
        <v>274</v>
      </c>
      <c r="D706" s="8" t="s">
        <v>1</v>
      </c>
      <c r="E706" s="8" t="s">
        <v>197</v>
      </c>
      <c r="F706" s="9" t="s">
        <v>10</v>
      </c>
      <c r="G706" s="61">
        <v>42645</v>
      </c>
      <c r="H706" s="5"/>
      <c r="I706" s="8"/>
      <c r="J706" s="45">
        <f t="shared" si="44"/>
        <v>0</v>
      </c>
      <c r="K706" s="45">
        <f t="shared" si="45"/>
        <v>0</v>
      </c>
      <c r="L706" s="45">
        <f>COUNTIFS($C$6:$C706,C706,$I$6:$I706,I706)</f>
        <v>0</v>
      </c>
      <c r="M706" s="45" t="s">
        <v>387</v>
      </c>
    </row>
    <row r="707" spans="1:13" x14ac:dyDescent="0.2">
      <c r="A707" s="8" t="s">
        <v>154</v>
      </c>
      <c r="B707" s="8" t="s">
        <v>75</v>
      </c>
      <c r="C707" s="8" t="s">
        <v>274</v>
      </c>
      <c r="D707" s="8" t="s">
        <v>1</v>
      </c>
      <c r="E707" s="8" t="s">
        <v>197</v>
      </c>
      <c r="F707" s="9" t="s">
        <v>10</v>
      </c>
      <c r="G707" s="61">
        <v>42659</v>
      </c>
      <c r="H707" s="5"/>
      <c r="I707" s="8"/>
      <c r="J707" s="45">
        <f t="shared" si="44"/>
        <v>0</v>
      </c>
      <c r="K707" s="45">
        <f t="shared" si="45"/>
        <v>0</v>
      </c>
      <c r="L707" s="45">
        <f>COUNTIFS($C$6:$C707,C707,$I$6:$I707,I707)</f>
        <v>0</v>
      </c>
      <c r="M707" s="45" t="s">
        <v>387</v>
      </c>
    </row>
    <row r="708" spans="1:13" x14ac:dyDescent="0.2">
      <c r="A708" s="8" t="s">
        <v>154</v>
      </c>
      <c r="B708" s="8" t="s">
        <v>75</v>
      </c>
      <c r="C708" s="8" t="s">
        <v>274</v>
      </c>
      <c r="D708" s="8" t="s">
        <v>1</v>
      </c>
      <c r="E708" s="8" t="s">
        <v>197</v>
      </c>
      <c r="F708" s="9" t="s">
        <v>10</v>
      </c>
      <c r="G708" s="61">
        <v>42666</v>
      </c>
      <c r="H708" s="5"/>
      <c r="I708" s="8"/>
      <c r="J708" s="45">
        <f t="shared" si="44"/>
        <v>0</v>
      </c>
      <c r="K708" s="45">
        <f t="shared" si="45"/>
        <v>0</v>
      </c>
      <c r="L708" s="45">
        <f>COUNTIFS($C$6:$C708,C708,$I$6:$I708,I708)</f>
        <v>0</v>
      </c>
      <c r="M708" s="45" t="s">
        <v>387</v>
      </c>
    </row>
    <row r="709" spans="1:13" x14ac:dyDescent="0.2">
      <c r="A709" s="8" t="s">
        <v>154</v>
      </c>
      <c r="B709" s="8" t="s">
        <v>75</v>
      </c>
      <c r="C709" s="8" t="s">
        <v>274</v>
      </c>
      <c r="D709" s="8" t="s">
        <v>1</v>
      </c>
      <c r="E709" s="8" t="s">
        <v>197</v>
      </c>
      <c r="F709" s="9" t="s">
        <v>10</v>
      </c>
      <c r="G709" s="61">
        <v>42673</v>
      </c>
      <c r="H709" s="5"/>
      <c r="I709" s="8"/>
      <c r="J709" s="45">
        <f t="shared" si="44"/>
        <v>0</v>
      </c>
      <c r="K709" s="45">
        <f t="shared" si="45"/>
        <v>0</v>
      </c>
      <c r="L709" s="45">
        <f>COUNTIFS($C$6:$C709,C709,$I$6:$I709,I709)</f>
        <v>0</v>
      </c>
      <c r="M709" s="45" t="s">
        <v>387</v>
      </c>
    </row>
    <row r="710" spans="1:13" x14ac:dyDescent="0.2">
      <c r="A710" s="8" t="s">
        <v>154</v>
      </c>
      <c r="B710" s="8" t="s">
        <v>67</v>
      </c>
      <c r="C710" s="8" t="str">
        <f>UPPER(A710)&amp;" "&amp;B710</f>
        <v>MUFALE Sam</v>
      </c>
      <c r="D710" s="8" t="s">
        <v>4</v>
      </c>
      <c r="E710" s="10" t="s">
        <v>197</v>
      </c>
      <c r="F710" s="9" t="s">
        <v>103</v>
      </c>
      <c r="G710" s="20">
        <v>42526</v>
      </c>
      <c r="H710" s="5">
        <v>143</v>
      </c>
      <c r="I710" s="8" t="s">
        <v>197</v>
      </c>
      <c r="J710" s="45">
        <f t="shared" si="44"/>
        <v>449</v>
      </c>
      <c r="K710" s="45">
        <f t="shared" si="45"/>
        <v>15.482758620689655</v>
      </c>
      <c r="L710" s="45">
        <f>COUNTIFS($C$6:$C710,C710,$I$6:$I710,I710)</f>
        <v>1</v>
      </c>
      <c r="M710" s="45" t="s">
        <v>387</v>
      </c>
    </row>
    <row r="711" spans="1:13" x14ac:dyDescent="0.2">
      <c r="A711" s="8" t="s">
        <v>154</v>
      </c>
      <c r="B711" s="8" t="s">
        <v>67</v>
      </c>
      <c r="C711" s="8" t="str">
        <f>UPPER(A711)&amp;" "&amp;B711</f>
        <v>MUFALE Sam</v>
      </c>
      <c r="D711" s="8" t="s">
        <v>4</v>
      </c>
      <c r="E711" s="10" t="s">
        <v>197</v>
      </c>
      <c r="F711" s="9" t="s">
        <v>103</v>
      </c>
      <c r="G711" s="20">
        <v>42561</v>
      </c>
      <c r="H711" s="5">
        <v>126</v>
      </c>
      <c r="I711" s="8" t="s">
        <v>197</v>
      </c>
      <c r="J711" s="45">
        <f t="shared" ref="J711:J774" si="48">SUMIFS($H$6:$H$3208,$C$6:$C$3208,$C711,$I$6:$I$3208,$I711)</f>
        <v>449</v>
      </c>
      <c r="K711" s="45">
        <f t="shared" ref="K711:K774" si="49">IFERROR(J711/$G$5,0)</f>
        <v>15.482758620689655</v>
      </c>
      <c r="L711" s="45">
        <f>COUNTIFS($C$6:$C711,C711,$I$6:$I711,I711)</f>
        <v>2</v>
      </c>
      <c r="M711" s="45" t="s">
        <v>387</v>
      </c>
    </row>
    <row r="712" spans="1:13" x14ac:dyDescent="0.2">
      <c r="A712" s="8" t="s">
        <v>154</v>
      </c>
      <c r="B712" s="8" t="s">
        <v>67</v>
      </c>
      <c r="C712" s="8" t="str">
        <f>UPPER(A712)&amp;" "&amp;B712</f>
        <v>MUFALE Sam</v>
      </c>
      <c r="D712" s="8" t="s">
        <v>4</v>
      </c>
      <c r="E712" s="10" t="s">
        <v>197</v>
      </c>
      <c r="F712" s="9" t="s">
        <v>103</v>
      </c>
      <c r="G712" s="20">
        <v>42407</v>
      </c>
      <c r="H712" s="5">
        <v>97</v>
      </c>
      <c r="I712" s="8" t="s">
        <v>197</v>
      </c>
      <c r="J712" s="45">
        <f t="shared" si="48"/>
        <v>449</v>
      </c>
      <c r="K712" s="45">
        <f t="shared" si="49"/>
        <v>15.482758620689655</v>
      </c>
      <c r="L712" s="45">
        <f>COUNTIFS($C$6:$C712,C712,$I$6:$I712,I712)</f>
        <v>3</v>
      </c>
      <c r="M712" s="45" t="s">
        <v>387</v>
      </c>
    </row>
    <row r="713" spans="1:13" x14ac:dyDescent="0.2">
      <c r="A713" s="8" t="s">
        <v>154</v>
      </c>
      <c r="B713" s="8" t="s">
        <v>67</v>
      </c>
      <c r="C713" s="8" t="str">
        <f>UPPER(A713)&amp;" "&amp;B713</f>
        <v>MUFALE Sam</v>
      </c>
      <c r="D713" s="8" t="s">
        <v>4</v>
      </c>
      <c r="E713" s="10" t="s">
        <v>197</v>
      </c>
      <c r="F713" s="9" t="s">
        <v>103</v>
      </c>
      <c r="G713" s="20">
        <v>42512</v>
      </c>
      <c r="H713" s="5">
        <v>83</v>
      </c>
      <c r="I713" s="8" t="s">
        <v>197</v>
      </c>
      <c r="J713" s="45">
        <f t="shared" si="48"/>
        <v>449</v>
      </c>
      <c r="K713" s="45">
        <f t="shared" si="49"/>
        <v>15.482758620689655</v>
      </c>
      <c r="L713" s="45">
        <f>COUNTIFS($C$6:$C713,C713,$I$6:$I713,I713)</f>
        <v>4</v>
      </c>
      <c r="M713" s="45" t="s">
        <v>387</v>
      </c>
    </row>
    <row r="714" spans="1:13" x14ac:dyDescent="0.2">
      <c r="A714" s="8" t="s">
        <v>154</v>
      </c>
      <c r="B714" s="8" t="s">
        <v>67</v>
      </c>
      <c r="C714" s="8" t="s">
        <v>276</v>
      </c>
      <c r="D714" s="8" t="s">
        <v>4</v>
      </c>
      <c r="E714" s="8" t="s">
        <v>197</v>
      </c>
      <c r="F714" s="9" t="s">
        <v>103</v>
      </c>
      <c r="G714" s="61">
        <v>42659</v>
      </c>
      <c r="H714" s="5">
        <v>122</v>
      </c>
      <c r="I714" s="8" t="s">
        <v>114</v>
      </c>
      <c r="J714" s="45">
        <f t="shared" si="48"/>
        <v>227</v>
      </c>
      <c r="K714" s="45">
        <f t="shared" si="49"/>
        <v>7.8275862068965516</v>
      </c>
      <c r="L714" s="45">
        <f>COUNTIFS($C$6:$C714,C714,$I$6:$I714,I714)</f>
        <v>1</v>
      </c>
      <c r="M714" s="45" t="s">
        <v>387</v>
      </c>
    </row>
    <row r="715" spans="1:13" x14ac:dyDescent="0.2">
      <c r="A715" s="8" t="s">
        <v>154</v>
      </c>
      <c r="B715" s="8" t="s">
        <v>67</v>
      </c>
      <c r="C715" s="8" t="str">
        <f t="shared" ref="C715:C731" si="50">UPPER(A715)&amp;" "&amp;B715</f>
        <v>MUFALE Sam</v>
      </c>
      <c r="D715" s="8" t="s">
        <v>4</v>
      </c>
      <c r="E715" s="10" t="s">
        <v>197</v>
      </c>
      <c r="F715" s="9" t="s">
        <v>103</v>
      </c>
      <c r="G715" s="20">
        <v>42449</v>
      </c>
      <c r="H715" s="5">
        <v>105</v>
      </c>
      <c r="I715" s="8" t="s">
        <v>114</v>
      </c>
      <c r="J715" s="45">
        <f t="shared" si="48"/>
        <v>227</v>
      </c>
      <c r="K715" s="45">
        <f t="shared" si="49"/>
        <v>7.8275862068965516</v>
      </c>
      <c r="L715" s="45">
        <f>COUNTIFS($C$6:$C715,C715,$I$6:$I715,I715)</f>
        <v>2</v>
      </c>
      <c r="M715" s="45" t="s">
        <v>387</v>
      </c>
    </row>
    <row r="716" spans="1:13" x14ac:dyDescent="0.2">
      <c r="A716" s="8" t="s">
        <v>154</v>
      </c>
      <c r="B716" s="8" t="s">
        <v>67</v>
      </c>
      <c r="C716" s="8" t="str">
        <f t="shared" si="50"/>
        <v>MUFALE Sam</v>
      </c>
      <c r="D716" s="8" t="s">
        <v>4</v>
      </c>
      <c r="E716" s="10" t="s">
        <v>197</v>
      </c>
      <c r="F716" s="9" t="s">
        <v>103</v>
      </c>
      <c r="G716" s="20">
        <v>42442</v>
      </c>
      <c r="H716" s="5">
        <v>89</v>
      </c>
      <c r="I716" s="8" t="s">
        <v>0</v>
      </c>
      <c r="J716" s="45">
        <f t="shared" si="48"/>
        <v>202</v>
      </c>
      <c r="K716" s="45">
        <f t="shared" si="49"/>
        <v>6.9655172413793105</v>
      </c>
      <c r="L716" s="45">
        <f>COUNTIFS($C$6:$C716,C716,$I$6:$I716,I716)</f>
        <v>1</v>
      </c>
      <c r="M716" s="45" t="s">
        <v>387</v>
      </c>
    </row>
    <row r="717" spans="1:13" x14ac:dyDescent="0.2">
      <c r="A717" s="8" t="s">
        <v>154</v>
      </c>
      <c r="B717" s="8" t="s">
        <v>67</v>
      </c>
      <c r="C717" s="8" t="str">
        <f t="shared" si="50"/>
        <v>MUFALE Sam</v>
      </c>
      <c r="D717" s="8" t="s">
        <v>4</v>
      </c>
      <c r="E717" s="10" t="s">
        <v>197</v>
      </c>
      <c r="F717" s="9" t="s">
        <v>103</v>
      </c>
      <c r="G717" s="20">
        <v>42463</v>
      </c>
      <c r="H717" s="5">
        <v>67</v>
      </c>
      <c r="I717" s="8" t="s">
        <v>0</v>
      </c>
      <c r="J717" s="45">
        <f t="shared" si="48"/>
        <v>202</v>
      </c>
      <c r="K717" s="45">
        <f t="shared" si="49"/>
        <v>6.9655172413793105</v>
      </c>
      <c r="L717" s="45">
        <f>COUNTIFS($C$6:$C717,C717,$I$6:$I717,I717)</f>
        <v>2</v>
      </c>
      <c r="M717" s="45" t="s">
        <v>387</v>
      </c>
    </row>
    <row r="718" spans="1:13" x14ac:dyDescent="0.2">
      <c r="A718" s="8" t="s">
        <v>154</v>
      </c>
      <c r="B718" s="8" t="s">
        <v>67</v>
      </c>
      <c r="C718" s="8" t="str">
        <f t="shared" si="50"/>
        <v>MUFALE Sam</v>
      </c>
      <c r="D718" s="8" t="s">
        <v>4</v>
      </c>
      <c r="E718" s="10" t="s">
        <v>197</v>
      </c>
      <c r="F718" s="9" t="s">
        <v>103</v>
      </c>
      <c r="G718" s="20">
        <v>42414</v>
      </c>
      <c r="H718" s="5">
        <v>46</v>
      </c>
      <c r="I718" s="8" t="s">
        <v>0</v>
      </c>
      <c r="J718" s="45">
        <f t="shared" si="48"/>
        <v>202</v>
      </c>
      <c r="K718" s="45">
        <f t="shared" si="49"/>
        <v>6.9655172413793105</v>
      </c>
      <c r="L718" s="45">
        <f>COUNTIFS($C$6:$C718,C718,$I$6:$I718,I718)</f>
        <v>3</v>
      </c>
      <c r="M718" s="45" t="s">
        <v>387</v>
      </c>
    </row>
    <row r="719" spans="1:13" x14ac:dyDescent="0.2">
      <c r="A719" s="8" t="s">
        <v>154</v>
      </c>
      <c r="B719" s="8" t="s">
        <v>67</v>
      </c>
      <c r="C719" s="8" t="str">
        <f t="shared" si="50"/>
        <v>MUFALE Sam</v>
      </c>
      <c r="D719" s="8" t="s">
        <v>4</v>
      </c>
      <c r="E719" s="10" t="s">
        <v>197</v>
      </c>
      <c r="F719" s="9" t="s">
        <v>103</v>
      </c>
      <c r="G719" s="20">
        <v>42386</v>
      </c>
      <c r="H719" s="3"/>
      <c r="I719" s="8"/>
      <c r="J719" s="45">
        <f t="shared" si="48"/>
        <v>0</v>
      </c>
      <c r="K719" s="45">
        <f t="shared" si="49"/>
        <v>0</v>
      </c>
      <c r="L719" s="45">
        <f>COUNTIFS($C$6:$C719,C719,$I$6:$I719,I719)</f>
        <v>0</v>
      </c>
      <c r="M719" s="45" t="s">
        <v>387</v>
      </c>
    </row>
    <row r="720" spans="1:13" x14ac:dyDescent="0.2">
      <c r="A720" s="8" t="s">
        <v>154</v>
      </c>
      <c r="B720" s="8" t="s">
        <v>67</v>
      </c>
      <c r="C720" s="8" t="str">
        <f t="shared" si="50"/>
        <v>MUFALE Sam</v>
      </c>
      <c r="D720" s="8" t="s">
        <v>4</v>
      </c>
      <c r="E720" s="10" t="s">
        <v>197</v>
      </c>
      <c r="F720" s="9" t="s">
        <v>103</v>
      </c>
      <c r="G720" s="20">
        <v>42400</v>
      </c>
      <c r="H720" s="5"/>
      <c r="I720" s="8"/>
      <c r="J720" s="45">
        <f t="shared" si="48"/>
        <v>0</v>
      </c>
      <c r="K720" s="45">
        <f t="shared" si="49"/>
        <v>0</v>
      </c>
      <c r="L720" s="45">
        <f>COUNTIFS($C$6:$C720,C720,$I$6:$I720,I720)</f>
        <v>0</v>
      </c>
      <c r="M720" s="45" t="s">
        <v>387</v>
      </c>
    </row>
    <row r="721" spans="1:13" x14ac:dyDescent="0.2">
      <c r="A721" s="8" t="s">
        <v>154</v>
      </c>
      <c r="B721" s="8" t="s">
        <v>67</v>
      </c>
      <c r="C721" s="8" t="str">
        <f t="shared" si="50"/>
        <v>MUFALE Sam</v>
      </c>
      <c r="D721" s="8" t="s">
        <v>4</v>
      </c>
      <c r="E721" s="10" t="s">
        <v>197</v>
      </c>
      <c r="F721" s="9" t="s">
        <v>103</v>
      </c>
      <c r="G721" s="20">
        <v>42421</v>
      </c>
      <c r="H721" s="5"/>
      <c r="I721" s="8"/>
      <c r="J721" s="45">
        <f t="shared" si="48"/>
        <v>0</v>
      </c>
      <c r="K721" s="45">
        <f t="shared" si="49"/>
        <v>0</v>
      </c>
      <c r="L721" s="45">
        <f>COUNTIFS($C$6:$C721,C721,$I$6:$I721,I721)</f>
        <v>0</v>
      </c>
      <c r="M721" s="45" t="s">
        <v>387</v>
      </c>
    </row>
    <row r="722" spans="1:13" x14ac:dyDescent="0.2">
      <c r="A722" s="8" t="s">
        <v>154</v>
      </c>
      <c r="B722" s="8" t="s">
        <v>67</v>
      </c>
      <c r="C722" s="8" t="str">
        <f t="shared" si="50"/>
        <v>MUFALE Sam</v>
      </c>
      <c r="D722" s="8" t="s">
        <v>4</v>
      </c>
      <c r="E722" s="10" t="s">
        <v>197</v>
      </c>
      <c r="F722" s="9" t="s">
        <v>103</v>
      </c>
      <c r="G722" s="20">
        <v>42428</v>
      </c>
      <c r="H722" s="5"/>
      <c r="I722" s="8"/>
      <c r="J722" s="45">
        <f t="shared" si="48"/>
        <v>0</v>
      </c>
      <c r="K722" s="45">
        <f t="shared" si="49"/>
        <v>0</v>
      </c>
      <c r="L722" s="45">
        <f>COUNTIFS($C$6:$C722,C722,$I$6:$I722,I722)</f>
        <v>0</v>
      </c>
      <c r="M722" s="45" t="s">
        <v>387</v>
      </c>
    </row>
    <row r="723" spans="1:13" x14ac:dyDescent="0.2">
      <c r="A723" s="8" t="s">
        <v>154</v>
      </c>
      <c r="B723" s="8" t="s">
        <v>67</v>
      </c>
      <c r="C723" s="8" t="str">
        <f t="shared" si="50"/>
        <v>MUFALE Sam</v>
      </c>
      <c r="D723" s="8" t="s">
        <v>4</v>
      </c>
      <c r="E723" s="10" t="s">
        <v>197</v>
      </c>
      <c r="F723" s="9" t="s">
        <v>103</v>
      </c>
      <c r="G723" s="20">
        <v>42435</v>
      </c>
      <c r="H723" s="5"/>
      <c r="I723" s="8"/>
      <c r="J723" s="45">
        <f t="shared" si="48"/>
        <v>0</v>
      </c>
      <c r="K723" s="45">
        <f t="shared" si="49"/>
        <v>0</v>
      </c>
      <c r="L723" s="45">
        <f>COUNTIFS($C$6:$C723,C723,$I$6:$I723,I723)</f>
        <v>0</v>
      </c>
      <c r="M723" s="45" t="s">
        <v>387</v>
      </c>
    </row>
    <row r="724" spans="1:13" x14ac:dyDescent="0.2">
      <c r="A724" s="8" t="s">
        <v>154</v>
      </c>
      <c r="B724" s="8" t="s">
        <v>67</v>
      </c>
      <c r="C724" s="8" t="str">
        <f t="shared" si="50"/>
        <v>MUFALE Sam</v>
      </c>
      <c r="D724" s="8" t="s">
        <v>4</v>
      </c>
      <c r="E724" s="10" t="s">
        <v>197</v>
      </c>
      <c r="F724" s="9" t="s">
        <v>103</v>
      </c>
      <c r="G724" s="20">
        <v>42477</v>
      </c>
      <c r="H724" s="5"/>
      <c r="I724" s="8"/>
      <c r="J724" s="45">
        <f t="shared" si="48"/>
        <v>0</v>
      </c>
      <c r="K724" s="45">
        <f t="shared" si="49"/>
        <v>0</v>
      </c>
      <c r="L724" s="45">
        <f>COUNTIFS($C$6:$C724,C724,$I$6:$I724,I724)</f>
        <v>0</v>
      </c>
      <c r="M724" s="45" t="s">
        <v>387</v>
      </c>
    </row>
    <row r="725" spans="1:13" x14ac:dyDescent="0.2">
      <c r="A725" s="8" t="s">
        <v>154</v>
      </c>
      <c r="B725" s="8" t="s">
        <v>67</v>
      </c>
      <c r="C725" s="8" t="str">
        <f t="shared" si="50"/>
        <v>MUFALE Sam</v>
      </c>
      <c r="D725" s="8" t="s">
        <v>4</v>
      </c>
      <c r="E725" s="10" t="s">
        <v>197</v>
      </c>
      <c r="F725" s="9" t="s">
        <v>103</v>
      </c>
      <c r="G725" s="20">
        <v>42505</v>
      </c>
      <c r="H725" s="5"/>
      <c r="I725" s="8"/>
      <c r="J725" s="45">
        <f t="shared" si="48"/>
        <v>0</v>
      </c>
      <c r="K725" s="45">
        <f t="shared" si="49"/>
        <v>0</v>
      </c>
      <c r="L725" s="45">
        <f>COUNTIFS($C$6:$C725,C725,$I$6:$I725,I725)</f>
        <v>0</v>
      </c>
      <c r="M725" s="45" t="s">
        <v>387</v>
      </c>
    </row>
    <row r="726" spans="1:13" x14ac:dyDescent="0.2">
      <c r="A726" s="8" t="s">
        <v>154</v>
      </c>
      <c r="B726" s="8" t="s">
        <v>67</v>
      </c>
      <c r="C726" s="8" t="str">
        <f t="shared" si="50"/>
        <v>MUFALE Sam</v>
      </c>
      <c r="D726" s="8" t="s">
        <v>4</v>
      </c>
      <c r="E726" s="10" t="s">
        <v>197</v>
      </c>
      <c r="F726" s="9" t="s">
        <v>103</v>
      </c>
      <c r="G726" s="20">
        <v>42519</v>
      </c>
      <c r="H726" s="5"/>
      <c r="I726" s="8"/>
      <c r="J726" s="45">
        <f t="shared" si="48"/>
        <v>0</v>
      </c>
      <c r="K726" s="45">
        <f t="shared" si="49"/>
        <v>0</v>
      </c>
      <c r="L726" s="45">
        <f>COUNTIFS($C$6:$C726,C726,$I$6:$I726,I726)</f>
        <v>0</v>
      </c>
      <c r="M726" s="45" t="s">
        <v>387</v>
      </c>
    </row>
    <row r="727" spans="1:13" x14ac:dyDescent="0.2">
      <c r="A727" s="8" t="s">
        <v>154</v>
      </c>
      <c r="B727" s="8" t="s">
        <v>67</v>
      </c>
      <c r="C727" s="8" t="str">
        <f t="shared" si="50"/>
        <v>MUFALE Sam</v>
      </c>
      <c r="D727" s="8" t="s">
        <v>4</v>
      </c>
      <c r="E727" s="10" t="s">
        <v>197</v>
      </c>
      <c r="F727" s="9" t="s">
        <v>103</v>
      </c>
      <c r="G727" s="20">
        <v>42540</v>
      </c>
      <c r="H727" s="5"/>
      <c r="I727" s="8"/>
      <c r="J727" s="45">
        <f t="shared" si="48"/>
        <v>0</v>
      </c>
      <c r="K727" s="45">
        <f t="shared" si="49"/>
        <v>0</v>
      </c>
      <c r="L727" s="45">
        <f>COUNTIFS($C$6:$C727,C727,$I$6:$I727,I727)</f>
        <v>0</v>
      </c>
      <c r="M727" s="45" t="s">
        <v>387</v>
      </c>
    </row>
    <row r="728" spans="1:13" x14ac:dyDescent="0.2">
      <c r="A728" s="8" t="s">
        <v>154</v>
      </c>
      <c r="B728" s="8" t="s">
        <v>67</v>
      </c>
      <c r="C728" s="8" t="str">
        <f t="shared" si="50"/>
        <v>MUFALE Sam</v>
      </c>
      <c r="D728" s="8" t="s">
        <v>4</v>
      </c>
      <c r="E728" s="10" t="s">
        <v>197</v>
      </c>
      <c r="F728" s="9" t="s">
        <v>103</v>
      </c>
      <c r="G728" s="20">
        <v>42554</v>
      </c>
      <c r="H728" s="5"/>
      <c r="I728" s="8"/>
      <c r="J728" s="45">
        <f t="shared" si="48"/>
        <v>0</v>
      </c>
      <c r="K728" s="45">
        <f t="shared" si="49"/>
        <v>0</v>
      </c>
      <c r="L728" s="45">
        <f>COUNTIFS($C$6:$C728,C728,$I$6:$I728,I728)</f>
        <v>0</v>
      </c>
      <c r="M728" s="45" t="s">
        <v>387</v>
      </c>
    </row>
    <row r="729" spans="1:13" x14ac:dyDescent="0.2">
      <c r="A729" s="8" t="s">
        <v>154</v>
      </c>
      <c r="B729" s="8" t="s">
        <v>67</v>
      </c>
      <c r="C729" s="8" t="str">
        <f t="shared" si="50"/>
        <v>MUFALE Sam</v>
      </c>
      <c r="D729" s="8" t="s">
        <v>4</v>
      </c>
      <c r="E729" s="10" t="s">
        <v>197</v>
      </c>
      <c r="F729" s="9" t="s">
        <v>103</v>
      </c>
      <c r="G729" s="20">
        <v>42589</v>
      </c>
      <c r="H729" s="5"/>
      <c r="I729" s="8"/>
      <c r="J729" s="45">
        <f t="shared" si="48"/>
        <v>0</v>
      </c>
      <c r="K729" s="45">
        <f t="shared" si="49"/>
        <v>0</v>
      </c>
      <c r="L729" s="45">
        <f>COUNTIFS($C$6:$C729,C729,$I$6:$I729,I729)</f>
        <v>0</v>
      </c>
      <c r="M729" s="45" t="s">
        <v>387</v>
      </c>
    </row>
    <row r="730" spans="1:13" x14ac:dyDescent="0.2">
      <c r="A730" s="8" t="s">
        <v>154</v>
      </c>
      <c r="B730" s="8" t="s">
        <v>67</v>
      </c>
      <c r="C730" s="8" t="str">
        <f t="shared" si="50"/>
        <v>MUFALE Sam</v>
      </c>
      <c r="D730" s="8" t="s">
        <v>4</v>
      </c>
      <c r="E730" s="10" t="s">
        <v>197</v>
      </c>
      <c r="F730" s="9" t="s">
        <v>103</v>
      </c>
      <c r="G730" s="20">
        <v>42596</v>
      </c>
      <c r="H730" s="5"/>
      <c r="I730" s="8"/>
      <c r="J730" s="45">
        <f t="shared" si="48"/>
        <v>0</v>
      </c>
      <c r="K730" s="45">
        <f t="shared" si="49"/>
        <v>0</v>
      </c>
      <c r="L730" s="45">
        <f>COUNTIFS($C$6:$C730,C730,$I$6:$I730,I730)</f>
        <v>0</v>
      </c>
      <c r="M730" s="45" t="s">
        <v>387</v>
      </c>
    </row>
    <row r="731" spans="1:13" x14ac:dyDescent="0.2">
      <c r="A731" s="8" t="s">
        <v>154</v>
      </c>
      <c r="B731" s="8" t="s">
        <v>67</v>
      </c>
      <c r="C731" s="8" t="str">
        <f t="shared" si="50"/>
        <v>MUFALE Sam</v>
      </c>
      <c r="D731" s="8" t="s">
        <v>4</v>
      </c>
      <c r="E731" s="10" t="s">
        <v>197</v>
      </c>
      <c r="F731" s="9" t="s">
        <v>103</v>
      </c>
      <c r="G731" s="20">
        <v>42610</v>
      </c>
      <c r="H731" s="5"/>
      <c r="I731" s="8"/>
      <c r="J731" s="45">
        <f t="shared" si="48"/>
        <v>0</v>
      </c>
      <c r="K731" s="45">
        <f t="shared" si="49"/>
        <v>0</v>
      </c>
      <c r="L731" s="45">
        <f>COUNTIFS($C$6:$C731,C731,$I$6:$I731,I731)</f>
        <v>0</v>
      </c>
      <c r="M731" s="45" t="s">
        <v>387</v>
      </c>
    </row>
    <row r="732" spans="1:13" x14ac:dyDescent="0.2">
      <c r="A732" s="8" t="s">
        <v>154</v>
      </c>
      <c r="B732" s="8" t="s">
        <v>67</v>
      </c>
      <c r="C732" s="8" t="s">
        <v>276</v>
      </c>
      <c r="D732" s="8" t="s">
        <v>4</v>
      </c>
      <c r="E732" s="10" t="s">
        <v>197</v>
      </c>
      <c r="F732" s="9" t="s">
        <v>103</v>
      </c>
      <c r="G732" s="61">
        <v>42617</v>
      </c>
      <c r="H732" s="5"/>
      <c r="I732" s="8"/>
      <c r="J732" s="45">
        <f t="shared" si="48"/>
        <v>0</v>
      </c>
      <c r="K732" s="45">
        <f t="shared" si="49"/>
        <v>0</v>
      </c>
      <c r="L732" s="45">
        <f>COUNTIFS($C$6:$C732,C732,$I$6:$I732,I732)</f>
        <v>0</v>
      </c>
      <c r="M732" s="45" t="s">
        <v>387</v>
      </c>
    </row>
    <row r="733" spans="1:13" x14ac:dyDescent="0.2">
      <c r="A733" s="8" t="s">
        <v>154</v>
      </c>
      <c r="B733" s="8" t="s">
        <v>67</v>
      </c>
      <c r="C733" s="8" t="s">
        <v>276</v>
      </c>
      <c r="D733" s="8" t="s">
        <v>4</v>
      </c>
      <c r="E733" s="10" t="s">
        <v>197</v>
      </c>
      <c r="F733" s="9" t="s">
        <v>103</v>
      </c>
      <c r="G733" s="61">
        <v>42624</v>
      </c>
      <c r="H733" s="5"/>
      <c r="I733" s="8"/>
      <c r="J733" s="45">
        <f t="shared" si="48"/>
        <v>0</v>
      </c>
      <c r="K733" s="45">
        <f t="shared" si="49"/>
        <v>0</v>
      </c>
      <c r="L733" s="45">
        <f>COUNTIFS($C$6:$C733,C733,$I$6:$I733,I733)</f>
        <v>0</v>
      </c>
      <c r="M733" s="45" t="s">
        <v>387</v>
      </c>
    </row>
    <row r="734" spans="1:13" x14ac:dyDescent="0.2">
      <c r="A734" s="8" t="s">
        <v>154</v>
      </c>
      <c r="B734" s="8" t="s">
        <v>67</v>
      </c>
      <c r="C734" s="8" t="s">
        <v>276</v>
      </c>
      <c r="D734" s="8" t="s">
        <v>4</v>
      </c>
      <c r="E734" s="10" t="s">
        <v>197</v>
      </c>
      <c r="F734" s="9" t="s">
        <v>103</v>
      </c>
      <c r="G734" s="61">
        <v>42631</v>
      </c>
      <c r="H734" s="5"/>
      <c r="I734" s="8"/>
      <c r="J734" s="45">
        <f t="shared" si="48"/>
        <v>0</v>
      </c>
      <c r="K734" s="45">
        <f t="shared" si="49"/>
        <v>0</v>
      </c>
      <c r="L734" s="45">
        <f>COUNTIFS($C$6:$C734,C734,$I$6:$I734,I734)</f>
        <v>0</v>
      </c>
      <c r="M734" s="45" t="s">
        <v>387</v>
      </c>
    </row>
    <row r="735" spans="1:13" x14ac:dyDescent="0.2">
      <c r="A735" s="8" t="s">
        <v>154</v>
      </c>
      <c r="B735" s="8" t="s">
        <v>67</v>
      </c>
      <c r="C735" s="8" t="s">
        <v>276</v>
      </c>
      <c r="D735" s="8" t="s">
        <v>4</v>
      </c>
      <c r="E735" s="10" t="s">
        <v>197</v>
      </c>
      <c r="F735" s="9" t="s">
        <v>103</v>
      </c>
      <c r="G735" s="61">
        <v>42652</v>
      </c>
      <c r="H735" s="5"/>
      <c r="I735" s="8"/>
      <c r="J735" s="45">
        <f t="shared" si="48"/>
        <v>0</v>
      </c>
      <c r="K735" s="45">
        <f t="shared" si="49"/>
        <v>0</v>
      </c>
      <c r="L735" s="45">
        <f>COUNTIFS($C$6:$C735,C735,$I$6:$I735,I735)</f>
        <v>0</v>
      </c>
      <c r="M735" s="45" t="s">
        <v>387</v>
      </c>
    </row>
    <row r="736" spans="1:13" x14ac:dyDescent="0.2">
      <c r="A736" s="8" t="s">
        <v>154</v>
      </c>
      <c r="B736" s="8" t="s">
        <v>67</v>
      </c>
      <c r="C736" s="8" t="s">
        <v>276</v>
      </c>
      <c r="D736" s="8" t="s">
        <v>4</v>
      </c>
      <c r="E736" s="8" t="s">
        <v>197</v>
      </c>
      <c r="F736" s="9" t="s">
        <v>103</v>
      </c>
      <c r="G736" s="61">
        <v>42645</v>
      </c>
      <c r="H736" s="5"/>
      <c r="I736" s="8"/>
      <c r="J736" s="45">
        <f t="shared" si="48"/>
        <v>0</v>
      </c>
      <c r="K736" s="45">
        <f t="shared" si="49"/>
        <v>0</v>
      </c>
      <c r="L736" s="45">
        <f>COUNTIFS($C$6:$C736,C736,$I$6:$I736,I736)</f>
        <v>0</v>
      </c>
      <c r="M736" s="45" t="s">
        <v>387</v>
      </c>
    </row>
    <row r="737" spans="1:13" x14ac:dyDescent="0.2">
      <c r="A737" s="8" t="s">
        <v>154</v>
      </c>
      <c r="B737" s="8" t="s">
        <v>67</v>
      </c>
      <c r="C737" s="8" t="s">
        <v>276</v>
      </c>
      <c r="D737" s="8" t="s">
        <v>4</v>
      </c>
      <c r="E737" s="8" t="s">
        <v>197</v>
      </c>
      <c r="F737" s="9" t="s">
        <v>103</v>
      </c>
      <c r="G737" s="61">
        <v>42666</v>
      </c>
      <c r="H737" s="5"/>
      <c r="I737" s="8"/>
      <c r="J737" s="45">
        <f t="shared" si="48"/>
        <v>0</v>
      </c>
      <c r="K737" s="45">
        <f t="shared" si="49"/>
        <v>0</v>
      </c>
      <c r="L737" s="45">
        <f>COUNTIFS($C$6:$C737,C737,$I$6:$I737,I737)</f>
        <v>0</v>
      </c>
      <c r="M737" s="45" t="s">
        <v>387</v>
      </c>
    </row>
    <row r="738" spans="1:13" x14ac:dyDescent="0.2">
      <c r="A738" s="8" t="s">
        <v>154</v>
      </c>
      <c r="B738" s="8" t="s">
        <v>67</v>
      </c>
      <c r="C738" s="8" t="s">
        <v>276</v>
      </c>
      <c r="D738" s="8" t="s">
        <v>4</v>
      </c>
      <c r="E738" s="8" t="s">
        <v>197</v>
      </c>
      <c r="F738" s="9" t="s">
        <v>103</v>
      </c>
      <c r="G738" s="61">
        <v>42673</v>
      </c>
      <c r="H738" s="5"/>
      <c r="I738" s="8"/>
      <c r="J738" s="45">
        <f t="shared" si="48"/>
        <v>0</v>
      </c>
      <c r="K738" s="45">
        <f t="shared" si="49"/>
        <v>0</v>
      </c>
      <c r="L738" s="45">
        <f>COUNTIFS($C$6:$C738,C738,$I$6:$I738,I738)</f>
        <v>0</v>
      </c>
      <c r="M738" s="45" t="s">
        <v>387</v>
      </c>
    </row>
    <row r="739" spans="1:13" x14ac:dyDescent="0.2">
      <c r="A739" s="8" t="s">
        <v>154</v>
      </c>
      <c r="B739" s="8" t="s">
        <v>162</v>
      </c>
      <c r="C739" s="8" t="str">
        <f t="shared" ref="C739:C759" si="51">UPPER(A739)&amp;" "&amp;B739</f>
        <v>MUFALE Santo</v>
      </c>
      <c r="D739" s="8" t="s">
        <v>1</v>
      </c>
      <c r="E739" s="10" t="s">
        <v>197</v>
      </c>
      <c r="F739" s="9" t="s">
        <v>103</v>
      </c>
      <c r="G739" s="20">
        <v>42561</v>
      </c>
      <c r="H739" s="5">
        <v>56</v>
      </c>
      <c r="I739" s="8" t="s">
        <v>197</v>
      </c>
      <c r="J739" s="45">
        <f t="shared" si="48"/>
        <v>56</v>
      </c>
      <c r="K739" s="45">
        <f t="shared" si="49"/>
        <v>1.9310344827586208</v>
      </c>
      <c r="L739" s="45">
        <f>COUNTIFS($C$6:$C739,C739,$I$6:$I739,I739)</f>
        <v>1</v>
      </c>
      <c r="M739" s="45" t="s">
        <v>387</v>
      </c>
    </row>
    <row r="740" spans="1:13" x14ac:dyDescent="0.2">
      <c r="A740" s="8" t="s">
        <v>154</v>
      </c>
      <c r="B740" s="8" t="s">
        <v>162</v>
      </c>
      <c r="C740" s="8" t="str">
        <f t="shared" si="51"/>
        <v>MUFALE Santo</v>
      </c>
      <c r="D740" s="8" t="s">
        <v>1</v>
      </c>
      <c r="E740" s="10" t="s">
        <v>197</v>
      </c>
      <c r="F740" s="9" t="s">
        <v>103</v>
      </c>
      <c r="G740" s="20">
        <v>42386</v>
      </c>
      <c r="H740" s="3"/>
      <c r="I740" s="8"/>
      <c r="J740" s="45">
        <f t="shared" si="48"/>
        <v>0</v>
      </c>
      <c r="K740" s="45">
        <f t="shared" si="49"/>
        <v>0</v>
      </c>
      <c r="L740" s="45">
        <f>COUNTIFS($C$6:$C740,C740,$I$6:$I740,I740)</f>
        <v>0</v>
      </c>
      <c r="M740" s="45" t="s">
        <v>387</v>
      </c>
    </row>
    <row r="741" spans="1:13" x14ac:dyDescent="0.2">
      <c r="A741" s="8" t="s">
        <v>154</v>
      </c>
      <c r="B741" s="8" t="s">
        <v>162</v>
      </c>
      <c r="C741" s="8" t="str">
        <f t="shared" si="51"/>
        <v>MUFALE Santo</v>
      </c>
      <c r="D741" s="8" t="s">
        <v>1</v>
      </c>
      <c r="E741" s="10" t="s">
        <v>197</v>
      </c>
      <c r="F741" s="9" t="s">
        <v>103</v>
      </c>
      <c r="G741" s="20">
        <v>42400</v>
      </c>
      <c r="H741" s="5"/>
      <c r="I741" s="8"/>
      <c r="J741" s="45">
        <f t="shared" si="48"/>
        <v>0</v>
      </c>
      <c r="K741" s="45">
        <f t="shared" si="49"/>
        <v>0</v>
      </c>
      <c r="L741" s="45">
        <f>COUNTIFS($C$6:$C741,C741,$I$6:$I741,I741)</f>
        <v>0</v>
      </c>
      <c r="M741" s="45" t="s">
        <v>387</v>
      </c>
    </row>
    <row r="742" spans="1:13" x14ac:dyDescent="0.2">
      <c r="A742" s="8" t="s">
        <v>154</v>
      </c>
      <c r="B742" s="8" t="s">
        <v>162</v>
      </c>
      <c r="C742" s="8" t="str">
        <f t="shared" si="51"/>
        <v>MUFALE Santo</v>
      </c>
      <c r="D742" s="8" t="s">
        <v>1</v>
      </c>
      <c r="E742" s="10" t="s">
        <v>197</v>
      </c>
      <c r="F742" s="9" t="s">
        <v>103</v>
      </c>
      <c r="G742" s="20">
        <v>42407</v>
      </c>
      <c r="H742" s="5"/>
      <c r="I742" s="8"/>
      <c r="J742" s="45">
        <f t="shared" si="48"/>
        <v>0</v>
      </c>
      <c r="K742" s="45">
        <f t="shared" si="49"/>
        <v>0</v>
      </c>
      <c r="L742" s="45">
        <f>COUNTIFS($C$6:$C742,C742,$I$6:$I742,I742)</f>
        <v>0</v>
      </c>
      <c r="M742" s="45" t="s">
        <v>387</v>
      </c>
    </row>
    <row r="743" spans="1:13" x14ac:dyDescent="0.2">
      <c r="A743" s="8" t="s">
        <v>154</v>
      </c>
      <c r="B743" s="8" t="s">
        <v>162</v>
      </c>
      <c r="C743" s="8" t="str">
        <f t="shared" si="51"/>
        <v>MUFALE Santo</v>
      </c>
      <c r="D743" s="8" t="s">
        <v>1</v>
      </c>
      <c r="E743" s="10" t="s">
        <v>197</v>
      </c>
      <c r="F743" s="9" t="s">
        <v>103</v>
      </c>
      <c r="G743" s="20">
        <v>42414</v>
      </c>
      <c r="H743" s="5"/>
      <c r="I743" s="8"/>
      <c r="J743" s="45">
        <f t="shared" si="48"/>
        <v>0</v>
      </c>
      <c r="K743" s="45">
        <f t="shared" si="49"/>
        <v>0</v>
      </c>
      <c r="L743" s="45">
        <f>COUNTIFS($C$6:$C743,C743,$I$6:$I743,I743)</f>
        <v>0</v>
      </c>
      <c r="M743" s="45" t="s">
        <v>387</v>
      </c>
    </row>
    <row r="744" spans="1:13" x14ac:dyDescent="0.2">
      <c r="A744" s="8" t="s">
        <v>154</v>
      </c>
      <c r="B744" s="8" t="s">
        <v>162</v>
      </c>
      <c r="C744" s="8" t="str">
        <f t="shared" si="51"/>
        <v>MUFALE Santo</v>
      </c>
      <c r="D744" s="8" t="s">
        <v>1</v>
      </c>
      <c r="E744" s="10" t="s">
        <v>197</v>
      </c>
      <c r="F744" s="9" t="s">
        <v>103</v>
      </c>
      <c r="G744" s="20">
        <v>42421</v>
      </c>
      <c r="H744" s="5"/>
      <c r="I744" s="8"/>
      <c r="J744" s="45">
        <f t="shared" si="48"/>
        <v>0</v>
      </c>
      <c r="K744" s="45">
        <f t="shared" si="49"/>
        <v>0</v>
      </c>
      <c r="L744" s="45">
        <f>COUNTIFS($C$6:$C744,C744,$I$6:$I744,I744)</f>
        <v>0</v>
      </c>
      <c r="M744" s="45" t="s">
        <v>387</v>
      </c>
    </row>
    <row r="745" spans="1:13" x14ac:dyDescent="0.2">
      <c r="A745" s="8" t="s">
        <v>154</v>
      </c>
      <c r="B745" s="8" t="s">
        <v>162</v>
      </c>
      <c r="C745" s="8" t="str">
        <f t="shared" si="51"/>
        <v>MUFALE Santo</v>
      </c>
      <c r="D745" s="8" t="s">
        <v>1</v>
      </c>
      <c r="E745" s="10" t="s">
        <v>197</v>
      </c>
      <c r="F745" s="9" t="s">
        <v>103</v>
      </c>
      <c r="G745" s="20">
        <v>42428</v>
      </c>
      <c r="H745" s="5"/>
      <c r="I745" s="8"/>
      <c r="J745" s="45">
        <f t="shared" si="48"/>
        <v>0</v>
      </c>
      <c r="K745" s="45">
        <f t="shared" si="49"/>
        <v>0</v>
      </c>
      <c r="L745" s="45">
        <f>COUNTIFS($C$6:$C745,C745,$I$6:$I745,I745)</f>
        <v>0</v>
      </c>
      <c r="M745" s="45" t="s">
        <v>387</v>
      </c>
    </row>
    <row r="746" spans="1:13" x14ac:dyDescent="0.2">
      <c r="A746" s="8" t="s">
        <v>154</v>
      </c>
      <c r="B746" s="8" t="s">
        <v>162</v>
      </c>
      <c r="C746" s="8" t="str">
        <f t="shared" si="51"/>
        <v>MUFALE Santo</v>
      </c>
      <c r="D746" s="8" t="s">
        <v>1</v>
      </c>
      <c r="E746" s="10" t="s">
        <v>197</v>
      </c>
      <c r="F746" s="9" t="s">
        <v>103</v>
      </c>
      <c r="G746" s="20">
        <v>42435</v>
      </c>
      <c r="H746" s="5"/>
      <c r="I746" s="8"/>
      <c r="J746" s="45">
        <f t="shared" si="48"/>
        <v>0</v>
      </c>
      <c r="K746" s="45">
        <f t="shared" si="49"/>
        <v>0</v>
      </c>
      <c r="L746" s="45">
        <f>COUNTIFS($C$6:$C746,C746,$I$6:$I746,I746)</f>
        <v>0</v>
      </c>
      <c r="M746" s="45" t="s">
        <v>387</v>
      </c>
    </row>
    <row r="747" spans="1:13" x14ac:dyDescent="0.2">
      <c r="A747" s="8" t="s">
        <v>154</v>
      </c>
      <c r="B747" s="8" t="s">
        <v>162</v>
      </c>
      <c r="C747" s="8" t="str">
        <f t="shared" si="51"/>
        <v>MUFALE Santo</v>
      </c>
      <c r="D747" s="8" t="s">
        <v>1</v>
      </c>
      <c r="E747" s="10" t="s">
        <v>197</v>
      </c>
      <c r="F747" s="9" t="s">
        <v>103</v>
      </c>
      <c r="G747" s="20">
        <v>42442</v>
      </c>
      <c r="H747" s="5"/>
      <c r="I747" s="8"/>
      <c r="J747" s="45">
        <f t="shared" si="48"/>
        <v>0</v>
      </c>
      <c r="K747" s="45">
        <f t="shared" si="49"/>
        <v>0</v>
      </c>
      <c r="L747" s="45">
        <f>COUNTIFS($C$6:$C747,C747,$I$6:$I747,I747)</f>
        <v>0</v>
      </c>
      <c r="M747" s="45" t="s">
        <v>387</v>
      </c>
    </row>
    <row r="748" spans="1:13" x14ac:dyDescent="0.2">
      <c r="A748" s="8" t="s">
        <v>154</v>
      </c>
      <c r="B748" s="8" t="s">
        <v>162</v>
      </c>
      <c r="C748" s="8" t="str">
        <f t="shared" si="51"/>
        <v>MUFALE Santo</v>
      </c>
      <c r="D748" s="8" t="s">
        <v>1</v>
      </c>
      <c r="E748" s="10" t="s">
        <v>197</v>
      </c>
      <c r="F748" s="9" t="s">
        <v>103</v>
      </c>
      <c r="G748" s="20">
        <v>42449</v>
      </c>
      <c r="H748" s="5"/>
      <c r="I748" s="8"/>
      <c r="J748" s="45">
        <f t="shared" si="48"/>
        <v>0</v>
      </c>
      <c r="K748" s="45">
        <f t="shared" si="49"/>
        <v>0</v>
      </c>
      <c r="L748" s="45">
        <f>COUNTIFS($C$6:$C748,C748,$I$6:$I748,I748)</f>
        <v>0</v>
      </c>
      <c r="M748" s="45" t="s">
        <v>387</v>
      </c>
    </row>
    <row r="749" spans="1:13" x14ac:dyDescent="0.2">
      <c r="A749" s="8" t="s">
        <v>154</v>
      </c>
      <c r="B749" s="8" t="s">
        <v>162</v>
      </c>
      <c r="C749" s="8" t="str">
        <f t="shared" si="51"/>
        <v>MUFALE Santo</v>
      </c>
      <c r="D749" s="8" t="s">
        <v>1</v>
      </c>
      <c r="E749" s="10" t="s">
        <v>197</v>
      </c>
      <c r="F749" s="9" t="s">
        <v>103</v>
      </c>
      <c r="G749" s="20">
        <v>42463</v>
      </c>
      <c r="H749" s="5"/>
      <c r="I749" s="8"/>
      <c r="J749" s="45">
        <f t="shared" si="48"/>
        <v>0</v>
      </c>
      <c r="K749" s="45">
        <f t="shared" si="49"/>
        <v>0</v>
      </c>
      <c r="L749" s="45">
        <f>COUNTIFS($C$6:$C749,C749,$I$6:$I749,I749)</f>
        <v>0</v>
      </c>
      <c r="M749" s="45" t="s">
        <v>387</v>
      </c>
    </row>
    <row r="750" spans="1:13" x14ac:dyDescent="0.2">
      <c r="A750" s="8" t="s">
        <v>154</v>
      </c>
      <c r="B750" s="8" t="s">
        <v>162</v>
      </c>
      <c r="C750" s="8" t="str">
        <f t="shared" si="51"/>
        <v>MUFALE Santo</v>
      </c>
      <c r="D750" s="8" t="s">
        <v>1</v>
      </c>
      <c r="E750" s="10" t="s">
        <v>197</v>
      </c>
      <c r="F750" s="9" t="s">
        <v>103</v>
      </c>
      <c r="G750" s="20">
        <v>42477</v>
      </c>
      <c r="H750" s="5"/>
      <c r="I750" s="8"/>
      <c r="J750" s="45">
        <f t="shared" si="48"/>
        <v>0</v>
      </c>
      <c r="K750" s="45">
        <f t="shared" si="49"/>
        <v>0</v>
      </c>
      <c r="L750" s="45">
        <f>COUNTIFS($C$6:$C750,C750,$I$6:$I750,I750)</f>
        <v>0</v>
      </c>
      <c r="M750" s="45" t="s">
        <v>387</v>
      </c>
    </row>
    <row r="751" spans="1:13" x14ac:dyDescent="0.2">
      <c r="A751" s="8" t="s">
        <v>154</v>
      </c>
      <c r="B751" s="8" t="s">
        <v>162</v>
      </c>
      <c r="C751" s="8" t="str">
        <f t="shared" si="51"/>
        <v>MUFALE Santo</v>
      </c>
      <c r="D751" s="8" t="s">
        <v>1</v>
      </c>
      <c r="E751" s="10" t="s">
        <v>197</v>
      </c>
      <c r="F751" s="9" t="s">
        <v>103</v>
      </c>
      <c r="G751" s="20">
        <v>42505</v>
      </c>
      <c r="H751" s="5"/>
      <c r="I751" s="8"/>
      <c r="J751" s="45">
        <f t="shared" si="48"/>
        <v>0</v>
      </c>
      <c r="K751" s="45">
        <f t="shared" si="49"/>
        <v>0</v>
      </c>
      <c r="L751" s="45">
        <f>COUNTIFS($C$6:$C751,C751,$I$6:$I751,I751)</f>
        <v>0</v>
      </c>
      <c r="M751" s="45" t="s">
        <v>387</v>
      </c>
    </row>
    <row r="752" spans="1:13" x14ac:dyDescent="0.2">
      <c r="A752" s="8" t="s">
        <v>154</v>
      </c>
      <c r="B752" s="8" t="s">
        <v>162</v>
      </c>
      <c r="C752" s="8" t="str">
        <f t="shared" si="51"/>
        <v>MUFALE Santo</v>
      </c>
      <c r="D752" s="8" t="s">
        <v>1</v>
      </c>
      <c r="E752" s="10" t="s">
        <v>197</v>
      </c>
      <c r="F752" s="9" t="s">
        <v>103</v>
      </c>
      <c r="G752" s="20">
        <v>42512</v>
      </c>
      <c r="H752" s="5"/>
      <c r="I752" s="8"/>
      <c r="J752" s="45">
        <f t="shared" si="48"/>
        <v>0</v>
      </c>
      <c r="K752" s="45">
        <f t="shared" si="49"/>
        <v>0</v>
      </c>
      <c r="L752" s="45">
        <f>COUNTIFS($C$6:$C752,C752,$I$6:$I752,I752)</f>
        <v>0</v>
      </c>
      <c r="M752" s="45" t="s">
        <v>387</v>
      </c>
    </row>
    <row r="753" spans="1:13" x14ac:dyDescent="0.2">
      <c r="A753" s="8" t="s">
        <v>154</v>
      </c>
      <c r="B753" s="8" t="s">
        <v>162</v>
      </c>
      <c r="C753" s="8" t="str">
        <f t="shared" si="51"/>
        <v>MUFALE Santo</v>
      </c>
      <c r="D753" s="8" t="s">
        <v>1</v>
      </c>
      <c r="E753" s="10" t="s">
        <v>197</v>
      </c>
      <c r="F753" s="9" t="s">
        <v>103</v>
      </c>
      <c r="G753" s="20">
        <v>42519</v>
      </c>
      <c r="H753" s="5"/>
      <c r="I753" s="8"/>
      <c r="J753" s="45">
        <f t="shared" si="48"/>
        <v>0</v>
      </c>
      <c r="K753" s="45">
        <f t="shared" si="49"/>
        <v>0</v>
      </c>
      <c r="L753" s="45">
        <f>COUNTIFS($C$6:$C753,C753,$I$6:$I753,I753)</f>
        <v>0</v>
      </c>
      <c r="M753" s="45" t="s">
        <v>387</v>
      </c>
    </row>
    <row r="754" spans="1:13" x14ac:dyDescent="0.2">
      <c r="A754" s="8" t="s">
        <v>154</v>
      </c>
      <c r="B754" s="8" t="s">
        <v>162</v>
      </c>
      <c r="C754" s="8" t="str">
        <f t="shared" si="51"/>
        <v>MUFALE Santo</v>
      </c>
      <c r="D754" s="8" t="s">
        <v>1</v>
      </c>
      <c r="E754" s="10" t="s">
        <v>197</v>
      </c>
      <c r="F754" s="9" t="s">
        <v>103</v>
      </c>
      <c r="G754" s="20">
        <v>42526</v>
      </c>
      <c r="H754" s="5"/>
      <c r="I754" s="8"/>
      <c r="J754" s="45">
        <f t="shared" si="48"/>
        <v>0</v>
      </c>
      <c r="K754" s="45">
        <f t="shared" si="49"/>
        <v>0</v>
      </c>
      <c r="L754" s="45">
        <f>COUNTIFS($C$6:$C754,C754,$I$6:$I754,I754)</f>
        <v>0</v>
      </c>
      <c r="M754" s="45" t="s">
        <v>387</v>
      </c>
    </row>
    <row r="755" spans="1:13" x14ac:dyDescent="0.2">
      <c r="A755" s="8" t="s">
        <v>154</v>
      </c>
      <c r="B755" s="8" t="s">
        <v>162</v>
      </c>
      <c r="C755" s="8" t="str">
        <f t="shared" si="51"/>
        <v>MUFALE Santo</v>
      </c>
      <c r="D755" s="8" t="s">
        <v>1</v>
      </c>
      <c r="E755" s="10" t="s">
        <v>197</v>
      </c>
      <c r="F755" s="9" t="s">
        <v>103</v>
      </c>
      <c r="G755" s="20">
        <v>42540</v>
      </c>
      <c r="H755" s="5"/>
      <c r="I755" s="8"/>
      <c r="J755" s="45">
        <f t="shared" si="48"/>
        <v>0</v>
      </c>
      <c r="K755" s="45">
        <f t="shared" si="49"/>
        <v>0</v>
      </c>
      <c r="L755" s="45">
        <f>COUNTIFS($C$6:$C755,C755,$I$6:$I755,I755)</f>
        <v>0</v>
      </c>
      <c r="M755" s="45" t="s">
        <v>387</v>
      </c>
    </row>
    <row r="756" spans="1:13" x14ac:dyDescent="0.2">
      <c r="A756" s="8" t="s">
        <v>154</v>
      </c>
      <c r="B756" s="8" t="s">
        <v>162</v>
      </c>
      <c r="C756" s="8" t="str">
        <f t="shared" si="51"/>
        <v>MUFALE Santo</v>
      </c>
      <c r="D756" s="8" t="s">
        <v>1</v>
      </c>
      <c r="E756" s="10" t="s">
        <v>197</v>
      </c>
      <c r="F756" s="9" t="s">
        <v>103</v>
      </c>
      <c r="G756" s="20">
        <v>42554</v>
      </c>
      <c r="H756" s="5"/>
      <c r="I756" s="8"/>
      <c r="J756" s="45">
        <f t="shared" si="48"/>
        <v>0</v>
      </c>
      <c r="K756" s="45">
        <f t="shared" si="49"/>
        <v>0</v>
      </c>
      <c r="L756" s="45">
        <f>COUNTIFS($C$6:$C756,C756,$I$6:$I756,I756)</f>
        <v>0</v>
      </c>
      <c r="M756" s="45" t="s">
        <v>387</v>
      </c>
    </row>
    <row r="757" spans="1:13" x14ac:dyDescent="0.2">
      <c r="A757" s="8" t="s">
        <v>154</v>
      </c>
      <c r="B757" s="8" t="s">
        <v>162</v>
      </c>
      <c r="C757" s="8" t="str">
        <f t="shared" si="51"/>
        <v>MUFALE Santo</v>
      </c>
      <c r="D757" s="8" t="s">
        <v>1</v>
      </c>
      <c r="E757" s="10" t="s">
        <v>197</v>
      </c>
      <c r="F757" s="9" t="s">
        <v>103</v>
      </c>
      <c r="G757" s="20">
        <v>42589</v>
      </c>
      <c r="H757" s="5"/>
      <c r="I757" s="8"/>
      <c r="J757" s="45">
        <f t="shared" si="48"/>
        <v>0</v>
      </c>
      <c r="K757" s="45">
        <f t="shared" si="49"/>
        <v>0</v>
      </c>
      <c r="L757" s="45">
        <f>COUNTIFS($C$6:$C757,C757,$I$6:$I757,I757)</f>
        <v>0</v>
      </c>
      <c r="M757" s="45" t="s">
        <v>387</v>
      </c>
    </row>
    <row r="758" spans="1:13" x14ac:dyDescent="0.2">
      <c r="A758" s="8" t="s">
        <v>154</v>
      </c>
      <c r="B758" s="8" t="s">
        <v>162</v>
      </c>
      <c r="C758" s="8" t="str">
        <f t="shared" si="51"/>
        <v>MUFALE Santo</v>
      </c>
      <c r="D758" s="8" t="s">
        <v>1</v>
      </c>
      <c r="E758" s="10" t="s">
        <v>197</v>
      </c>
      <c r="F758" s="9" t="s">
        <v>103</v>
      </c>
      <c r="G758" s="20">
        <v>42596</v>
      </c>
      <c r="H758" s="5"/>
      <c r="I758" s="8"/>
      <c r="J758" s="45">
        <f t="shared" si="48"/>
        <v>0</v>
      </c>
      <c r="K758" s="45">
        <f t="shared" si="49"/>
        <v>0</v>
      </c>
      <c r="L758" s="45">
        <f>COUNTIFS($C$6:$C758,C758,$I$6:$I758,I758)</f>
        <v>0</v>
      </c>
      <c r="M758" s="45" t="s">
        <v>387</v>
      </c>
    </row>
    <row r="759" spans="1:13" x14ac:dyDescent="0.2">
      <c r="A759" s="8" t="s">
        <v>154</v>
      </c>
      <c r="B759" s="8" t="s">
        <v>162</v>
      </c>
      <c r="C759" s="8" t="str">
        <f t="shared" si="51"/>
        <v>MUFALE Santo</v>
      </c>
      <c r="D759" s="8" t="s">
        <v>1</v>
      </c>
      <c r="E759" s="10" t="s">
        <v>197</v>
      </c>
      <c r="F759" s="9" t="s">
        <v>103</v>
      </c>
      <c r="G759" s="20">
        <v>42610</v>
      </c>
      <c r="H759" s="5"/>
      <c r="I759" s="8"/>
      <c r="J759" s="45">
        <f t="shared" si="48"/>
        <v>0</v>
      </c>
      <c r="K759" s="45">
        <f t="shared" si="49"/>
        <v>0</v>
      </c>
      <c r="L759" s="45">
        <f>COUNTIFS($C$6:$C759,C759,$I$6:$I759,I759)</f>
        <v>0</v>
      </c>
      <c r="M759" s="45" t="s">
        <v>387</v>
      </c>
    </row>
    <row r="760" spans="1:13" x14ac:dyDescent="0.2">
      <c r="A760" s="8" t="s">
        <v>154</v>
      </c>
      <c r="B760" s="8" t="s">
        <v>162</v>
      </c>
      <c r="C760" s="8" t="s">
        <v>275</v>
      </c>
      <c r="D760" s="8" t="s">
        <v>1</v>
      </c>
      <c r="E760" s="10" t="s">
        <v>197</v>
      </c>
      <c r="F760" s="9" t="s">
        <v>103</v>
      </c>
      <c r="G760" s="61">
        <v>42617</v>
      </c>
      <c r="H760" s="5"/>
      <c r="I760" s="8"/>
      <c r="J760" s="45">
        <f t="shared" si="48"/>
        <v>0</v>
      </c>
      <c r="K760" s="45">
        <f t="shared" si="49"/>
        <v>0</v>
      </c>
      <c r="L760" s="45">
        <f>COUNTIFS($C$6:$C760,C760,$I$6:$I760,I760)</f>
        <v>0</v>
      </c>
      <c r="M760" s="45" t="s">
        <v>387</v>
      </c>
    </row>
    <row r="761" spans="1:13" x14ac:dyDescent="0.2">
      <c r="A761" s="8" t="s">
        <v>154</v>
      </c>
      <c r="B761" s="8" t="s">
        <v>162</v>
      </c>
      <c r="C761" s="8" t="s">
        <v>275</v>
      </c>
      <c r="D761" s="8" t="s">
        <v>1</v>
      </c>
      <c r="E761" s="10" t="s">
        <v>197</v>
      </c>
      <c r="F761" s="9" t="s">
        <v>103</v>
      </c>
      <c r="G761" s="61">
        <v>42624</v>
      </c>
      <c r="H761" s="5"/>
      <c r="I761" s="8"/>
      <c r="J761" s="45">
        <f t="shared" si="48"/>
        <v>0</v>
      </c>
      <c r="K761" s="45">
        <f t="shared" si="49"/>
        <v>0</v>
      </c>
      <c r="L761" s="45">
        <f>COUNTIFS($C$6:$C761,C761,$I$6:$I761,I761)</f>
        <v>0</v>
      </c>
      <c r="M761" s="45" t="s">
        <v>387</v>
      </c>
    </row>
    <row r="762" spans="1:13" x14ac:dyDescent="0.2">
      <c r="A762" s="8" t="s">
        <v>154</v>
      </c>
      <c r="B762" s="8" t="s">
        <v>162</v>
      </c>
      <c r="C762" s="8" t="s">
        <v>275</v>
      </c>
      <c r="D762" s="8" t="s">
        <v>1</v>
      </c>
      <c r="E762" s="10" t="s">
        <v>197</v>
      </c>
      <c r="F762" s="9" t="s">
        <v>103</v>
      </c>
      <c r="G762" s="61">
        <v>42631</v>
      </c>
      <c r="H762" s="5"/>
      <c r="I762" s="8"/>
      <c r="J762" s="45">
        <f t="shared" si="48"/>
        <v>0</v>
      </c>
      <c r="K762" s="45">
        <f t="shared" si="49"/>
        <v>0</v>
      </c>
      <c r="L762" s="45">
        <f>COUNTIFS($C$6:$C762,C762,$I$6:$I762,I762)</f>
        <v>0</v>
      </c>
      <c r="M762" s="45" t="s">
        <v>387</v>
      </c>
    </row>
    <row r="763" spans="1:13" x14ac:dyDescent="0.2">
      <c r="A763" s="8" t="s">
        <v>154</v>
      </c>
      <c r="B763" s="8" t="s">
        <v>162</v>
      </c>
      <c r="C763" s="8" t="s">
        <v>275</v>
      </c>
      <c r="D763" s="8" t="s">
        <v>1</v>
      </c>
      <c r="E763" s="10" t="s">
        <v>197</v>
      </c>
      <c r="F763" s="9" t="s">
        <v>103</v>
      </c>
      <c r="G763" s="61">
        <v>42652</v>
      </c>
      <c r="H763" s="5"/>
      <c r="I763" s="8"/>
      <c r="J763" s="45">
        <f t="shared" si="48"/>
        <v>0</v>
      </c>
      <c r="K763" s="45">
        <f t="shared" si="49"/>
        <v>0</v>
      </c>
      <c r="L763" s="45">
        <f>COUNTIFS($C$6:$C763,C763,$I$6:$I763,I763)</f>
        <v>0</v>
      </c>
      <c r="M763" s="45" t="s">
        <v>387</v>
      </c>
    </row>
    <row r="764" spans="1:13" x14ac:dyDescent="0.2">
      <c r="A764" s="8" t="s">
        <v>154</v>
      </c>
      <c r="B764" s="8" t="s">
        <v>162</v>
      </c>
      <c r="C764" s="8" t="s">
        <v>275</v>
      </c>
      <c r="D764" s="8" t="s">
        <v>1</v>
      </c>
      <c r="E764" s="8" t="s">
        <v>197</v>
      </c>
      <c r="F764" s="9" t="s">
        <v>103</v>
      </c>
      <c r="G764" s="61">
        <v>42645</v>
      </c>
      <c r="H764" s="5"/>
      <c r="I764" s="8"/>
      <c r="J764" s="45">
        <f t="shared" si="48"/>
        <v>0</v>
      </c>
      <c r="K764" s="45">
        <f t="shared" si="49"/>
        <v>0</v>
      </c>
      <c r="L764" s="45">
        <f>COUNTIFS($C$6:$C764,C764,$I$6:$I764,I764)</f>
        <v>0</v>
      </c>
      <c r="M764" s="45" t="s">
        <v>387</v>
      </c>
    </row>
    <row r="765" spans="1:13" x14ac:dyDescent="0.2">
      <c r="A765" s="8" t="s">
        <v>154</v>
      </c>
      <c r="B765" s="8" t="s">
        <v>162</v>
      </c>
      <c r="C765" s="8" t="s">
        <v>275</v>
      </c>
      <c r="D765" s="8" t="s">
        <v>1</v>
      </c>
      <c r="E765" s="8" t="s">
        <v>197</v>
      </c>
      <c r="F765" s="9" t="s">
        <v>103</v>
      </c>
      <c r="G765" s="61">
        <v>42659</v>
      </c>
      <c r="H765" s="5"/>
      <c r="I765" s="8"/>
      <c r="J765" s="45">
        <f t="shared" si="48"/>
        <v>0</v>
      </c>
      <c r="K765" s="45">
        <f t="shared" si="49"/>
        <v>0</v>
      </c>
      <c r="L765" s="45">
        <f>COUNTIFS($C$6:$C765,C765,$I$6:$I765,I765)</f>
        <v>0</v>
      </c>
      <c r="M765" s="45" t="s">
        <v>387</v>
      </c>
    </row>
    <row r="766" spans="1:13" x14ac:dyDescent="0.2">
      <c r="A766" s="8" t="s">
        <v>154</v>
      </c>
      <c r="B766" s="8" t="s">
        <v>162</v>
      </c>
      <c r="C766" s="8" t="s">
        <v>275</v>
      </c>
      <c r="D766" s="8" t="s">
        <v>1</v>
      </c>
      <c r="E766" s="8" t="s">
        <v>197</v>
      </c>
      <c r="F766" s="9" t="s">
        <v>103</v>
      </c>
      <c r="G766" s="61">
        <v>42666</v>
      </c>
      <c r="H766" s="5"/>
      <c r="I766" s="8"/>
      <c r="J766" s="45">
        <f t="shared" si="48"/>
        <v>0</v>
      </c>
      <c r="K766" s="45">
        <f t="shared" si="49"/>
        <v>0</v>
      </c>
      <c r="L766" s="45">
        <f>COUNTIFS($C$6:$C766,C766,$I$6:$I766,I766)</f>
        <v>0</v>
      </c>
      <c r="M766" s="45" t="s">
        <v>387</v>
      </c>
    </row>
    <row r="767" spans="1:13" x14ac:dyDescent="0.2">
      <c r="A767" s="8" t="s">
        <v>154</v>
      </c>
      <c r="B767" s="8" t="s">
        <v>162</v>
      </c>
      <c r="C767" s="8" t="s">
        <v>275</v>
      </c>
      <c r="D767" s="8" t="s">
        <v>1</v>
      </c>
      <c r="E767" s="8" t="s">
        <v>197</v>
      </c>
      <c r="F767" s="9" t="s">
        <v>103</v>
      </c>
      <c r="G767" s="61">
        <v>42673</v>
      </c>
      <c r="H767" s="5"/>
      <c r="I767" s="8"/>
      <c r="J767" s="45">
        <f t="shared" si="48"/>
        <v>0</v>
      </c>
      <c r="K767" s="45">
        <f t="shared" si="49"/>
        <v>0</v>
      </c>
      <c r="L767" s="45">
        <f>COUNTIFS($C$6:$C767,C767,$I$6:$I767,I767)</f>
        <v>0</v>
      </c>
      <c r="M767" s="45" t="s">
        <v>387</v>
      </c>
    </row>
    <row r="768" spans="1:13" x14ac:dyDescent="0.2">
      <c r="A768" s="8" t="s">
        <v>140</v>
      </c>
      <c r="B768" s="8" t="s">
        <v>39</v>
      </c>
      <c r="C768" s="8" t="str">
        <f>UPPER(A768)&amp;" "&amp;B768</f>
        <v>NEWBERY Brad</v>
      </c>
      <c r="D768" s="8" t="s">
        <v>187</v>
      </c>
      <c r="E768" s="8" t="s">
        <v>114</v>
      </c>
      <c r="F768" s="9" t="s">
        <v>103</v>
      </c>
      <c r="G768" s="20">
        <v>42526</v>
      </c>
      <c r="H768" s="5">
        <v>114</v>
      </c>
      <c r="I768" s="8" t="s">
        <v>114</v>
      </c>
      <c r="J768" s="45">
        <f t="shared" si="48"/>
        <v>1289</v>
      </c>
      <c r="K768" s="45">
        <f t="shared" si="49"/>
        <v>44.448275862068968</v>
      </c>
      <c r="L768" s="45">
        <f>COUNTIFS($C$6:$C768,C768,$I$6:$I768,I768)</f>
        <v>1</v>
      </c>
      <c r="M768" s="45" t="s">
        <v>386</v>
      </c>
    </row>
    <row r="769" spans="1:13" x14ac:dyDescent="0.2">
      <c r="A769" s="8" t="s">
        <v>140</v>
      </c>
      <c r="B769" s="8" t="s">
        <v>39</v>
      </c>
      <c r="C769" s="8" t="s">
        <v>277</v>
      </c>
      <c r="D769" s="8" t="s">
        <v>187</v>
      </c>
      <c r="E769" s="8" t="s">
        <v>114</v>
      </c>
      <c r="F769" s="9" t="s">
        <v>103</v>
      </c>
      <c r="G769" s="61">
        <v>42631</v>
      </c>
      <c r="H769" s="5">
        <v>113</v>
      </c>
      <c r="I769" s="8" t="s">
        <v>114</v>
      </c>
      <c r="J769" s="45">
        <f t="shared" si="48"/>
        <v>1289</v>
      </c>
      <c r="K769" s="45">
        <f t="shared" si="49"/>
        <v>44.448275862068968</v>
      </c>
      <c r="L769" s="45">
        <f>COUNTIFS($C$6:$C769,C769,$I$6:$I769,I769)</f>
        <v>2</v>
      </c>
      <c r="M769" s="45" t="s">
        <v>386</v>
      </c>
    </row>
    <row r="770" spans="1:13" x14ac:dyDescent="0.2">
      <c r="A770" s="8" t="s">
        <v>140</v>
      </c>
      <c r="B770" s="8" t="s">
        <v>39</v>
      </c>
      <c r="C770" s="8" t="str">
        <f>UPPER(A770)&amp;" "&amp;B770</f>
        <v>NEWBERY Brad</v>
      </c>
      <c r="D770" s="8" t="s">
        <v>187</v>
      </c>
      <c r="E770" s="8" t="s">
        <v>114</v>
      </c>
      <c r="F770" s="9" t="s">
        <v>103</v>
      </c>
      <c r="G770" s="20">
        <v>42421</v>
      </c>
      <c r="H770" s="5">
        <v>110</v>
      </c>
      <c r="I770" s="8" t="s">
        <v>114</v>
      </c>
      <c r="J770" s="45">
        <f t="shared" si="48"/>
        <v>1289</v>
      </c>
      <c r="K770" s="45">
        <f t="shared" si="49"/>
        <v>44.448275862068968</v>
      </c>
      <c r="L770" s="45">
        <f>COUNTIFS($C$6:$C770,C770,$I$6:$I770,I770)</f>
        <v>3</v>
      </c>
      <c r="M770" s="45" t="s">
        <v>386</v>
      </c>
    </row>
    <row r="771" spans="1:13" x14ac:dyDescent="0.2">
      <c r="A771" s="8" t="s">
        <v>140</v>
      </c>
      <c r="B771" s="8" t="s">
        <v>39</v>
      </c>
      <c r="C771" s="8" t="s">
        <v>277</v>
      </c>
      <c r="D771" s="8" t="s">
        <v>187</v>
      </c>
      <c r="E771" s="8" t="s">
        <v>114</v>
      </c>
      <c r="F771" s="9" t="s">
        <v>103</v>
      </c>
      <c r="G771" s="61">
        <v>42624</v>
      </c>
      <c r="H771" s="5">
        <v>89</v>
      </c>
      <c r="I771" s="8" t="s">
        <v>114</v>
      </c>
      <c r="J771" s="45">
        <f t="shared" si="48"/>
        <v>1289</v>
      </c>
      <c r="K771" s="45">
        <f t="shared" si="49"/>
        <v>44.448275862068968</v>
      </c>
      <c r="L771" s="45">
        <f>COUNTIFS($C$6:$C771,C771,$I$6:$I771,I771)</f>
        <v>4</v>
      </c>
      <c r="M771" s="45" t="s">
        <v>386</v>
      </c>
    </row>
    <row r="772" spans="1:13" x14ac:dyDescent="0.2">
      <c r="A772" s="8" t="s">
        <v>140</v>
      </c>
      <c r="B772" s="8" t="s">
        <v>39</v>
      </c>
      <c r="C772" s="8" t="s">
        <v>277</v>
      </c>
      <c r="D772" s="8" t="s">
        <v>187</v>
      </c>
      <c r="E772" s="8" t="s">
        <v>114</v>
      </c>
      <c r="F772" s="9" t="s">
        <v>103</v>
      </c>
      <c r="G772" s="61">
        <v>42659</v>
      </c>
      <c r="H772" s="5">
        <v>81</v>
      </c>
      <c r="I772" s="8" t="s">
        <v>114</v>
      </c>
      <c r="J772" s="45">
        <f t="shared" si="48"/>
        <v>1289</v>
      </c>
      <c r="K772" s="45">
        <f t="shared" si="49"/>
        <v>44.448275862068968</v>
      </c>
      <c r="L772" s="45">
        <f>COUNTIFS($C$6:$C772,C772,$I$6:$I772,I772)</f>
        <v>5</v>
      </c>
      <c r="M772" s="45" t="s">
        <v>386</v>
      </c>
    </row>
    <row r="773" spans="1:13" x14ac:dyDescent="0.2">
      <c r="A773" s="8" t="s">
        <v>140</v>
      </c>
      <c r="B773" s="8" t="s">
        <v>39</v>
      </c>
      <c r="C773" s="8" t="str">
        <f>UPPER(A773)&amp;" "&amp;B773</f>
        <v>NEWBERY Brad</v>
      </c>
      <c r="D773" s="8" t="s">
        <v>187</v>
      </c>
      <c r="E773" s="8" t="s">
        <v>114</v>
      </c>
      <c r="F773" s="9" t="s">
        <v>103</v>
      </c>
      <c r="G773" s="20">
        <v>42596</v>
      </c>
      <c r="H773" s="5">
        <v>77</v>
      </c>
      <c r="I773" s="8" t="s">
        <v>114</v>
      </c>
      <c r="J773" s="45">
        <f t="shared" si="48"/>
        <v>1289</v>
      </c>
      <c r="K773" s="45">
        <f t="shared" si="49"/>
        <v>44.448275862068968</v>
      </c>
      <c r="L773" s="45">
        <f>COUNTIFS($C$6:$C773,C773,$I$6:$I773,I773)</f>
        <v>6</v>
      </c>
      <c r="M773" s="45" t="s">
        <v>386</v>
      </c>
    </row>
    <row r="774" spans="1:13" x14ac:dyDescent="0.2">
      <c r="A774" s="8" t="s">
        <v>140</v>
      </c>
      <c r="B774" s="8" t="s">
        <v>39</v>
      </c>
      <c r="C774" s="8" t="s">
        <v>277</v>
      </c>
      <c r="D774" s="8" t="s">
        <v>187</v>
      </c>
      <c r="E774" s="8" t="s">
        <v>114</v>
      </c>
      <c r="F774" s="9" t="s">
        <v>103</v>
      </c>
      <c r="G774" s="61">
        <v>42617</v>
      </c>
      <c r="H774" s="5">
        <v>75</v>
      </c>
      <c r="I774" s="8" t="s">
        <v>114</v>
      </c>
      <c r="J774" s="45">
        <f t="shared" si="48"/>
        <v>1289</v>
      </c>
      <c r="K774" s="45">
        <f t="shared" si="49"/>
        <v>44.448275862068968</v>
      </c>
      <c r="L774" s="45">
        <f>COUNTIFS($C$6:$C774,C774,$I$6:$I774,I774)</f>
        <v>7</v>
      </c>
      <c r="M774" s="45" t="s">
        <v>386</v>
      </c>
    </row>
    <row r="775" spans="1:13" x14ac:dyDescent="0.2">
      <c r="A775" s="8" t="s">
        <v>140</v>
      </c>
      <c r="B775" s="8" t="s">
        <v>39</v>
      </c>
      <c r="C775" s="8" t="str">
        <f>UPPER(A775)&amp;" "&amp;B775</f>
        <v>NEWBERY Brad</v>
      </c>
      <c r="D775" s="8" t="s">
        <v>187</v>
      </c>
      <c r="E775" s="8" t="s">
        <v>114</v>
      </c>
      <c r="F775" s="9" t="s">
        <v>103</v>
      </c>
      <c r="G775" s="20">
        <v>42428</v>
      </c>
      <c r="H775" s="5">
        <v>74</v>
      </c>
      <c r="I775" s="8" t="s">
        <v>114</v>
      </c>
      <c r="J775" s="45">
        <f t="shared" ref="J775:J838" si="52">SUMIFS($H$6:$H$3208,$C$6:$C$3208,$C775,$I$6:$I$3208,$I775)</f>
        <v>1289</v>
      </c>
      <c r="K775" s="45">
        <f t="shared" ref="K775:K838" si="53">IFERROR(J775/$G$5,0)</f>
        <v>44.448275862068968</v>
      </c>
      <c r="L775" s="45">
        <f>COUNTIFS($C$6:$C775,C775,$I$6:$I775,I775)</f>
        <v>8</v>
      </c>
      <c r="M775" s="45" t="s">
        <v>386</v>
      </c>
    </row>
    <row r="776" spans="1:13" x14ac:dyDescent="0.2">
      <c r="A776" s="8" t="s">
        <v>140</v>
      </c>
      <c r="B776" s="8" t="s">
        <v>39</v>
      </c>
      <c r="C776" s="8" t="str">
        <f>UPPER(A776)&amp;" "&amp;B776</f>
        <v>NEWBERY Brad</v>
      </c>
      <c r="D776" s="8" t="s">
        <v>187</v>
      </c>
      <c r="E776" s="8" t="s">
        <v>114</v>
      </c>
      <c r="F776" s="9" t="s">
        <v>103</v>
      </c>
      <c r="G776" s="20">
        <v>42386</v>
      </c>
      <c r="H776" s="3">
        <v>71</v>
      </c>
      <c r="I776" s="8" t="s">
        <v>114</v>
      </c>
      <c r="J776" s="45">
        <f t="shared" si="52"/>
        <v>1289</v>
      </c>
      <c r="K776" s="45">
        <f t="shared" si="53"/>
        <v>44.448275862068968</v>
      </c>
      <c r="L776" s="45">
        <f>COUNTIFS($C$6:$C776,C776,$I$6:$I776,I776)</f>
        <v>9</v>
      </c>
      <c r="M776" s="45" t="s">
        <v>386</v>
      </c>
    </row>
    <row r="777" spans="1:13" x14ac:dyDescent="0.2">
      <c r="A777" s="8" t="s">
        <v>140</v>
      </c>
      <c r="B777" s="8" t="s">
        <v>39</v>
      </c>
      <c r="C777" s="8" t="s">
        <v>277</v>
      </c>
      <c r="D777" s="8" t="s">
        <v>187</v>
      </c>
      <c r="E777" s="8" t="s">
        <v>114</v>
      </c>
      <c r="F777" s="9" t="s">
        <v>103</v>
      </c>
      <c r="G777" s="61">
        <v>42645</v>
      </c>
      <c r="H777" s="5">
        <v>68</v>
      </c>
      <c r="I777" s="8" t="s">
        <v>114</v>
      </c>
      <c r="J777" s="45">
        <f t="shared" si="52"/>
        <v>1289</v>
      </c>
      <c r="K777" s="45">
        <f t="shared" si="53"/>
        <v>44.448275862068968</v>
      </c>
      <c r="L777" s="45">
        <f>COUNTIFS($C$6:$C777,C777,$I$6:$I777,I777)</f>
        <v>10</v>
      </c>
      <c r="M777" s="45" t="s">
        <v>386</v>
      </c>
    </row>
    <row r="778" spans="1:13" x14ac:dyDescent="0.2">
      <c r="A778" s="8" t="s">
        <v>140</v>
      </c>
      <c r="B778" s="8" t="s">
        <v>39</v>
      </c>
      <c r="C778" s="8" t="str">
        <f>UPPER(A778)&amp;" "&amp;B778</f>
        <v>NEWBERY Brad</v>
      </c>
      <c r="D778" s="8" t="s">
        <v>187</v>
      </c>
      <c r="E778" s="8" t="s">
        <v>114</v>
      </c>
      <c r="F778" s="9" t="s">
        <v>103</v>
      </c>
      <c r="G778" s="20">
        <v>42505</v>
      </c>
      <c r="H778" s="5">
        <v>67</v>
      </c>
      <c r="I778" s="8" t="s">
        <v>114</v>
      </c>
      <c r="J778" s="45">
        <f t="shared" si="52"/>
        <v>1289</v>
      </c>
      <c r="K778" s="45">
        <f t="shared" si="53"/>
        <v>44.448275862068968</v>
      </c>
      <c r="L778" s="45">
        <f>COUNTIFS($C$6:$C778,C778,$I$6:$I778,I778)</f>
        <v>11</v>
      </c>
      <c r="M778" s="45" t="s">
        <v>386</v>
      </c>
    </row>
    <row r="779" spans="1:13" x14ac:dyDescent="0.2">
      <c r="A779" s="8" t="s">
        <v>140</v>
      </c>
      <c r="B779" s="8" t="s">
        <v>39</v>
      </c>
      <c r="C779" s="8" t="str">
        <f>UPPER(A779)&amp;" "&amp;B779</f>
        <v>NEWBERY Brad</v>
      </c>
      <c r="D779" s="8" t="s">
        <v>187</v>
      </c>
      <c r="E779" s="8" t="s">
        <v>114</v>
      </c>
      <c r="F779" s="9" t="s">
        <v>103</v>
      </c>
      <c r="G779" s="20">
        <v>42435</v>
      </c>
      <c r="H779" s="5">
        <v>64</v>
      </c>
      <c r="I779" s="8" t="s">
        <v>114</v>
      </c>
      <c r="J779" s="45">
        <f t="shared" si="52"/>
        <v>1289</v>
      </c>
      <c r="K779" s="45">
        <f t="shared" si="53"/>
        <v>44.448275862068968</v>
      </c>
      <c r="L779" s="45">
        <f>COUNTIFS($C$6:$C779,C779,$I$6:$I779,I779)</f>
        <v>12</v>
      </c>
      <c r="M779" s="45" t="s">
        <v>386</v>
      </c>
    </row>
    <row r="780" spans="1:13" x14ac:dyDescent="0.2">
      <c r="A780" s="8" t="s">
        <v>140</v>
      </c>
      <c r="B780" s="8" t="s">
        <v>39</v>
      </c>
      <c r="C780" s="8" t="s">
        <v>277</v>
      </c>
      <c r="D780" s="8" t="s">
        <v>187</v>
      </c>
      <c r="E780" s="8" t="s">
        <v>114</v>
      </c>
      <c r="F780" s="9" t="s">
        <v>103</v>
      </c>
      <c r="G780" s="61">
        <v>42673</v>
      </c>
      <c r="H780" s="5">
        <v>64</v>
      </c>
      <c r="I780" s="8" t="s">
        <v>114</v>
      </c>
      <c r="J780" s="45">
        <f t="shared" si="52"/>
        <v>1289</v>
      </c>
      <c r="K780" s="45">
        <f t="shared" si="53"/>
        <v>44.448275862068968</v>
      </c>
      <c r="L780" s="45">
        <f>COUNTIFS($C$6:$C780,C780,$I$6:$I780,I780)</f>
        <v>13</v>
      </c>
      <c r="M780" s="45" t="s">
        <v>386</v>
      </c>
    </row>
    <row r="781" spans="1:13" x14ac:dyDescent="0.2">
      <c r="A781" s="8" t="s">
        <v>140</v>
      </c>
      <c r="B781" s="8" t="s">
        <v>39</v>
      </c>
      <c r="C781" s="8" t="str">
        <f t="shared" ref="C781:C794" si="54">UPPER(A781)&amp;" "&amp;B781</f>
        <v>NEWBERY Brad</v>
      </c>
      <c r="D781" s="8" t="s">
        <v>187</v>
      </c>
      <c r="E781" s="8" t="s">
        <v>114</v>
      </c>
      <c r="F781" s="9" t="s">
        <v>103</v>
      </c>
      <c r="G781" s="20">
        <v>42589</v>
      </c>
      <c r="H781" s="5">
        <v>63</v>
      </c>
      <c r="I781" s="8" t="s">
        <v>114</v>
      </c>
      <c r="J781" s="45">
        <f t="shared" si="52"/>
        <v>1289</v>
      </c>
      <c r="K781" s="45">
        <f t="shared" si="53"/>
        <v>44.448275862068968</v>
      </c>
      <c r="L781" s="45">
        <f>COUNTIFS($C$6:$C781,C781,$I$6:$I781,I781)</f>
        <v>14</v>
      </c>
      <c r="M781" s="45" t="s">
        <v>386</v>
      </c>
    </row>
    <row r="782" spans="1:13" x14ac:dyDescent="0.2">
      <c r="A782" s="8" t="s">
        <v>140</v>
      </c>
      <c r="B782" s="8" t="s">
        <v>39</v>
      </c>
      <c r="C782" s="8" t="str">
        <f t="shared" si="54"/>
        <v>NEWBERY Brad</v>
      </c>
      <c r="D782" s="8" t="s">
        <v>187</v>
      </c>
      <c r="E782" s="8" t="s">
        <v>114</v>
      </c>
      <c r="F782" s="9" t="s">
        <v>103</v>
      </c>
      <c r="G782" s="20">
        <v>42442</v>
      </c>
      <c r="H782" s="5">
        <v>62</v>
      </c>
      <c r="I782" s="8" t="s">
        <v>114</v>
      </c>
      <c r="J782" s="45">
        <f t="shared" si="52"/>
        <v>1289</v>
      </c>
      <c r="K782" s="45">
        <f t="shared" si="53"/>
        <v>44.448275862068968</v>
      </c>
      <c r="L782" s="45">
        <f>COUNTIFS($C$6:$C782,C782,$I$6:$I782,I782)</f>
        <v>15</v>
      </c>
      <c r="M782" s="45" t="s">
        <v>386</v>
      </c>
    </row>
    <row r="783" spans="1:13" x14ac:dyDescent="0.2">
      <c r="A783" s="8" t="s">
        <v>140</v>
      </c>
      <c r="B783" s="8" t="s">
        <v>39</v>
      </c>
      <c r="C783" s="8" t="str">
        <f t="shared" si="54"/>
        <v>NEWBERY Brad</v>
      </c>
      <c r="D783" s="8" t="s">
        <v>187</v>
      </c>
      <c r="E783" s="8" t="s">
        <v>114</v>
      </c>
      <c r="F783" s="9" t="s">
        <v>103</v>
      </c>
      <c r="G783" s="20">
        <v>42519</v>
      </c>
      <c r="H783" s="5">
        <v>56</v>
      </c>
      <c r="I783" s="8" t="s">
        <v>114</v>
      </c>
      <c r="J783" s="45">
        <f t="shared" si="52"/>
        <v>1289</v>
      </c>
      <c r="K783" s="45">
        <f t="shared" si="53"/>
        <v>44.448275862068968</v>
      </c>
      <c r="L783" s="45">
        <f>COUNTIFS($C$6:$C783,C783,$I$6:$I783,I783)</f>
        <v>16</v>
      </c>
      <c r="M783" s="45" t="s">
        <v>386</v>
      </c>
    </row>
    <row r="784" spans="1:13" x14ac:dyDescent="0.2">
      <c r="A784" s="8" t="s">
        <v>140</v>
      </c>
      <c r="B784" s="8" t="s">
        <v>39</v>
      </c>
      <c r="C784" s="8" t="str">
        <f t="shared" si="54"/>
        <v>NEWBERY Brad</v>
      </c>
      <c r="D784" s="8" t="s">
        <v>187</v>
      </c>
      <c r="E784" s="8" t="s">
        <v>114</v>
      </c>
      <c r="F784" s="9" t="s">
        <v>103</v>
      </c>
      <c r="G784" s="20">
        <v>42400</v>
      </c>
      <c r="H784" s="5">
        <v>41</v>
      </c>
      <c r="I784" s="8" t="s">
        <v>114</v>
      </c>
      <c r="J784" s="45">
        <f t="shared" si="52"/>
        <v>1289</v>
      </c>
      <c r="K784" s="45">
        <f t="shared" si="53"/>
        <v>44.448275862068968</v>
      </c>
      <c r="L784" s="45">
        <f>COUNTIFS($C$6:$C784,C784,$I$6:$I784,I784)</f>
        <v>17</v>
      </c>
      <c r="M784" s="45" t="s">
        <v>386</v>
      </c>
    </row>
    <row r="785" spans="1:13" x14ac:dyDescent="0.2">
      <c r="A785" s="8" t="s">
        <v>140</v>
      </c>
      <c r="B785" s="8" t="s">
        <v>39</v>
      </c>
      <c r="C785" s="8" t="str">
        <f t="shared" si="54"/>
        <v>NEWBERY Brad</v>
      </c>
      <c r="D785" s="8" t="s">
        <v>187</v>
      </c>
      <c r="E785" s="8" t="s">
        <v>114</v>
      </c>
      <c r="F785" s="9" t="s">
        <v>103</v>
      </c>
      <c r="G785" s="20">
        <v>42407</v>
      </c>
      <c r="H785" s="5"/>
      <c r="I785" s="8"/>
      <c r="J785" s="45">
        <f t="shared" si="52"/>
        <v>0</v>
      </c>
      <c r="K785" s="45">
        <f t="shared" si="53"/>
        <v>0</v>
      </c>
      <c r="L785" s="45">
        <f>COUNTIFS($C$6:$C785,C785,$I$6:$I785,I785)</f>
        <v>0</v>
      </c>
      <c r="M785" s="45" t="s">
        <v>386</v>
      </c>
    </row>
    <row r="786" spans="1:13" x14ac:dyDescent="0.2">
      <c r="A786" s="8" t="s">
        <v>140</v>
      </c>
      <c r="B786" s="8" t="s">
        <v>39</v>
      </c>
      <c r="C786" s="8" t="str">
        <f t="shared" si="54"/>
        <v>NEWBERY Brad</v>
      </c>
      <c r="D786" s="8" t="s">
        <v>187</v>
      </c>
      <c r="E786" s="8" t="s">
        <v>114</v>
      </c>
      <c r="F786" s="9" t="s">
        <v>103</v>
      </c>
      <c r="G786" s="20">
        <v>42414</v>
      </c>
      <c r="H786" s="5"/>
      <c r="I786" s="8"/>
      <c r="J786" s="45">
        <f t="shared" si="52"/>
        <v>0</v>
      </c>
      <c r="K786" s="45">
        <f t="shared" si="53"/>
        <v>0</v>
      </c>
      <c r="L786" s="45">
        <f>COUNTIFS($C$6:$C786,C786,$I$6:$I786,I786)</f>
        <v>0</v>
      </c>
      <c r="M786" s="45" t="s">
        <v>386</v>
      </c>
    </row>
    <row r="787" spans="1:13" x14ac:dyDescent="0.2">
      <c r="A787" s="8" t="s">
        <v>140</v>
      </c>
      <c r="B787" s="8" t="s">
        <v>39</v>
      </c>
      <c r="C787" s="8" t="str">
        <f t="shared" si="54"/>
        <v>NEWBERY Brad</v>
      </c>
      <c r="D787" s="8" t="s">
        <v>187</v>
      </c>
      <c r="E787" s="8" t="s">
        <v>114</v>
      </c>
      <c r="F787" s="9" t="s">
        <v>103</v>
      </c>
      <c r="G787" s="20">
        <v>42449</v>
      </c>
      <c r="H787" s="5"/>
      <c r="I787" s="8"/>
      <c r="J787" s="45">
        <f t="shared" si="52"/>
        <v>0</v>
      </c>
      <c r="K787" s="45">
        <f t="shared" si="53"/>
        <v>0</v>
      </c>
      <c r="L787" s="45">
        <f>COUNTIFS($C$6:$C787,C787,$I$6:$I787,I787)</f>
        <v>0</v>
      </c>
      <c r="M787" s="45" t="s">
        <v>386</v>
      </c>
    </row>
    <row r="788" spans="1:13" x14ac:dyDescent="0.2">
      <c r="A788" s="8" t="s">
        <v>140</v>
      </c>
      <c r="B788" s="8" t="s">
        <v>39</v>
      </c>
      <c r="C788" s="8" t="str">
        <f t="shared" si="54"/>
        <v>NEWBERY Brad</v>
      </c>
      <c r="D788" s="8" t="s">
        <v>187</v>
      </c>
      <c r="E788" s="8" t="s">
        <v>114</v>
      </c>
      <c r="F788" s="9" t="s">
        <v>103</v>
      </c>
      <c r="G788" s="20">
        <v>42463</v>
      </c>
      <c r="H788" s="5"/>
      <c r="I788" s="8"/>
      <c r="J788" s="45">
        <f t="shared" si="52"/>
        <v>0</v>
      </c>
      <c r="K788" s="45">
        <f t="shared" si="53"/>
        <v>0</v>
      </c>
      <c r="L788" s="45">
        <f>COUNTIFS($C$6:$C788,C788,$I$6:$I788,I788)</f>
        <v>0</v>
      </c>
      <c r="M788" s="45" t="s">
        <v>386</v>
      </c>
    </row>
    <row r="789" spans="1:13" x14ac:dyDescent="0.2">
      <c r="A789" s="8" t="s">
        <v>140</v>
      </c>
      <c r="B789" s="8" t="s">
        <v>39</v>
      </c>
      <c r="C789" s="8" t="str">
        <f t="shared" si="54"/>
        <v>NEWBERY Brad</v>
      </c>
      <c r="D789" s="8" t="s">
        <v>187</v>
      </c>
      <c r="E789" s="8" t="s">
        <v>114</v>
      </c>
      <c r="F789" s="9" t="s">
        <v>103</v>
      </c>
      <c r="G789" s="20">
        <v>42477</v>
      </c>
      <c r="H789" s="5"/>
      <c r="I789" s="8"/>
      <c r="J789" s="45">
        <f t="shared" si="52"/>
        <v>0</v>
      </c>
      <c r="K789" s="45">
        <f t="shared" si="53"/>
        <v>0</v>
      </c>
      <c r="L789" s="45">
        <f>COUNTIFS($C$6:$C789,C789,$I$6:$I789,I789)</f>
        <v>0</v>
      </c>
      <c r="M789" s="45" t="s">
        <v>386</v>
      </c>
    </row>
    <row r="790" spans="1:13" x14ac:dyDescent="0.2">
      <c r="A790" s="8" t="s">
        <v>140</v>
      </c>
      <c r="B790" s="8" t="s">
        <v>39</v>
      </c>
      <c r="C790" s="8" t="str">
        <f t="shared" si="54"/>
        <v>NEWBERY Brad</v>
      </c>
      <c r="D790" s="8" t="s">
        <v>187</v>
      </c>
      <c r="E790" s="8" t="s">
        <v>114</v>
      </c>
      <c r="F790" s="9" t="s">
        <v>103</v>
      </c>
      <c r="G790" s="20">
        <v>42512</v>
      </c>
      <c r="H790" s="5"/>
      <c r="I790" s="8"/>
      <c r="J790" s="45">
        <f t="shared" si="52"/>
        <v>0</v>
      </c>
      <c r="K790" s="45">
        <f t="shared" si="53"/>
        <v>0</v>
      </c>
      <c r="L790" s="45">
        <f>COUNTIFS($C$6:$C790,C790,$I$6:$I790,I790)</f>
        <v>0</v>
      </c>
      <c r="M790" s="45" t="s">
        <v>386</v>
      </c>
    </row>
    <row r="791" spans="1:13" x14ac:dyDescent="0.2">
      <c r="A791" s="8" t="s">
        <v>140</v>
      </c>
      <c r="B791" s="8" t="s">
        <v>39</v>
      </c>
      <c r="C791" s="8" t="str">
        <f t="shared" si="54"/>
        <v>NEWBERY Brad</v>
      </c>
      <c r="D791" s="8" t="s">
        <v>187</v>
      </c>
      <c r="E791" s="8" t="s">
        <v>114</v>
      </c>
      <c r="F791" s="9" t="s">
        <v>103</v>
      </c>
      <c r="G791" s="20">
        <v>42540</v>
      </c>
      <c r="H791" s="5"/>
      <c r="I791" s="8"/>
      <c r="J791" s="45">
        <f t="shared" si="52"/>
        <v>0</v>
      </c>
      <c r="K791" s="45">
        <f t="shared" si="53"/>
        <v>0</v>
      </c>
      <c r="L791" s="45">
        <f>COUNTIFS($C$6:$C791,C791,$I$6:$I791,I791)</f>
        <v>0</v>
      </c>
      <c r="M791" s="45" t="s">
        <v>386</v>
      </c>
    </row>
    <row r="792" spans="1:13" x14ac:dyDescent="0.2">
      <c r="A792" s="8" t="s">
        <v>140</v>
      </c>
      <c r="B792" s="8" t="s">
        <v>39</v>
      </c>
      <c r="C792" s="8" t="str">
        <f t="shared" si="54"/>
        <v>NEWBERY Brad</v>
      </c>
      <c r="D792" s="8" t="s">
        <v>187</v>
      </c>
      <c r="E792" s="8" t="s">
        <v>114</v>
      </c>
      <c r="F792" s="9" t="s">
        <v>103</v>
      </c>
      <c r="G792" s="20">
        <v>42554</v>
      </c>
      <c r="H792" s="5"/>
      <c r="I792" s="8"/>
      <c r="J792" s="45">
        <f t="shared" si="52"/>
        <v>0</v>
      </c>
      <c r="K792" s="45">
        <f t="shared" si="53"/>
        <v>0</v>
      </c>
      <c r="L792" s="45">
        <f>COUNTIFS($C$6:$C792,C792,$I$6:$I792,I792)</f>
        <v>0</v>
      </c>
      <c r="M792" s="45" t="s">
        <v>386</v>
      </c>
    </row>
    <row r="793" spans="1:13" x14ac:dyDescent="0.2">
      <c r="A793" s="8" t="s">
        <v>140</v>
      </c>
      <c r="B793" s="8" t="s">
        <v>39</v>
      </c>
      <c r="C793" s="8" t="str">
        <f t="shared" si="54"/>
        <v>NEWBERY Brad</v>
      </c>
      <c r="D793" s="8" t="s">
        <v>187</v>
      </c>
      <c r="E793" s="8" t="s">
        <v>114</v>
      </c>
      <c r="F793" s="9" t="s">
        <v>103</v>
      </c>
      <c r="G793" s="20">
        <v>42561</v>
      </c>
      <c r="H793" s="5"/>
      <c r="I793" s="8"/>
      <c r="J793" s="45">
        <f t="shared" si="52"/>
        <v>0</v>
      </c>
      <c r="K793" s="45">
        <f t="shared" si="53"/>
        <v>0</v>
      </c>
      <c r="L793" s="45">
        <f>COUNTIFS($C$6:$C793,C793,$I$6:$I793,I793)</f>
        <v>0</v>
      </c>
      <c r="M793" s="45" t="s">
        <v>386</v>
      </c>
    </row>
    <row r="794" spans="1:13" x14ac:dyDescent="0.2">
      <c r="A794" s="8" t="s">
        <v>140</v>
      </c>
      <c r="B794" s="8" t="s">
        <v>39</v>
      </c>
      <c r="C794" s="8" t="str">
        <f t="shared" si="54"/>
        <v>NEWBERY Brad</v>
      </c>
      <c r="D794" s="8" t="s">
        <v>187</v>
      </c>
      <c r="E794" s="8" t="s">
        <v>114</v>
      </c>
      <c r="F794" s="9" t="s">
        <v>103</v>
      </c>
      <c r="G794" s="20">
        <v>42610</v>
      </c>
      <c r="H794" s="5"/>
      <c r="I794" s="8"/>
      <c r="J794" s="45">
        <f t="shared" si="52"/>
        <v>0</v>
      </c>
      <c r="K794" s="45">
        <f t="shared" si="53"/>
        <v>0</v>
      </c>
      <c r="L794" s="45">
        <f>COUNTIFS($C$6:$C794,C794,$I$6:$I794,I794)</f>
        <v>0</v>
      </c>
      <c r="M794" s="45" t="s">
        <v>386</v>
      </c>
    </row>
    <row r="795" spans="1:13" x14ac:dyDescent="0.2">
      <c r="A795" s="8" t="s">
        <v>140</v>
      </c>
      <c r="B795" s="8" t="s">
        <v>39</v>
      </c>
      <c r="C795" s="8" t="s">
        <v>277</v>
      </c>
      <c r="D795" s="8" t="s">
        <v>187</v>
      </c>
      <c r="E795" s="8" t="s">
        <v>114</v>
      </c>
      <c r="F795" s="9" t="s">
        <v>103</v>
      </c>
      <c r="G795" s="61">
        <v>42652</v>
      </c>
      <c r="H795" s="5"/>
      <c r="I795" s="8"/>
      <c r="J795" s="45">
        <f t="shared" si="52"/>
        <v>0</v>
      </c>
      <c r="K795" s="45">
        <f t="shared" si="53"/>
        <v>0</v>
      </c>
      <c r="L795" s="45">
        <f>COUNTIFS($C$6:$C795,C795,$I$6:$I795,I795)</f>
        <v>0</v>
      </c>
      <c r="M795" s="45" t="s">
        <v>386</v>
      </c>
    </row>
    <row r="796" spans="1:13" x14ac:dyDescent="0.2">
      <c r="A796" s="8" t="s">
        <v>140</v>
      </c>
      <c r="B796" s="8" t="s">
        <v>39</v>
      </c>
      <c r="C796" s="8" t="s">
        <v>277</v>
      </c>
      <c r="D796" s="8" t="s">
        <v>187</v>
      </c>
      <c r="E796" s="8" t="s">
        <v>114</v>
      </c>
      <c r="F796" s="9" t="s">
        <v>103</v>
      </c>
      <c r="G796" s="61">
        <v>42666</v>
      </c>
      <c r="H796" s="5"/>
      <c r="I796" s="8"/>
      <c r="J796" s="45">
        <f t="shared" si="52"/>
        <v>0</v>
      </c>
      <c r="K796" s="45">
        <f t="shared" si="53"/>
        <v>0</v>
      </c>
      <c r="L796" s="45">
        <f>COUNTIFS($C$6:$C796,C796,$I$6:$I796,I796)</f>
        <v>0</v>
      </c>
      <c r="M796" s="45" t="s">
        <v>386</v>
      </c>
    </row>
    <row r="797" spans="1:13" x14ac:dyDescent="0.2">
      <c r="A797" s="8" t="s">
        <v>140</v>
      </c>
      <c r="B797" s="8" t="s">
        <v>36</v>
      </c>
      <c r="C797" s="8" t="str">
        <f>UPPER(A797)&amp;" "&amp;B797</f>
        <v>NEWBERY Dale</v>
      </c>
      <c r="D797" s="8" t="s">
        <v>1</v>
      </c>
      <c r="E797" s="8" t="s">
        <v>114</v>
      </c>
      <c r="F797" s="9" t="s">
        <v>103</v>
      </c>
      <c r="G797" s="20">
        <v>42421</v>
      </c>
      <c r="H797" s="5">
        <v>190</v>
      </c>
      <c r="I797" s="8" t="s">
        <v>114</v>
      </c>
      <c r="J797" s="45">
        <f t="shared" si="52"/>
        <v>3636</v>
      </c>
      <c r="K797" s="45">
        <f t="shared" si="53"/>
        <v>125.37931034482759</v>
      </c>
      <c r="L797" s="45">
        <f>COUNTIFS($C$6:$C797,C797,$I$6:$I797,I797)</f>
        <v>1</v>
      </c>
      <c r="M797" s="45" t="s">
        <v>386</v>
      </c>
    </row>
    <row r="798" spans="1:13" x14ac:dyDescent="0.2">
      <c r="A798" s="8" t="s">
        <v>140</v>
      </c>
      <c r="B798" s="8" t="s">
        <v>36</v>
      </c>
      <c r="C798" s="8" t="s">
        <v>278</v>
      </c>
      <c r="D798" s="8" t="s">
        <v>1</v>
      </c>
      <c r="E798" s="8" t="s">
        <v>114</v>
      </c>
      <c r="F798" s="9" t="s">
        <v>103</v>
      </c>
      <c r="G798" s="61">
        <v>42617</v>
      </c>
      <c r="H798" s="5">
        <v>188</v>
      </c>
      <c r="I798" s="8" t="s">
        <v>114</v>
      </c>
      <c r="J798" s="45">
        <f t="shared" si="52"/>
        <v>3636</v>
      </c>
      <c r="K798" s="45">
        <f t="shared" si="53"/>
        <v>125.37931034482759</v>
      </c>
      <c r="L798" s="45">
        <f>COUNTIFS($C$6:$C798,C798,$I$6:$I798,I798)</f>
        <v>2</v>
      </c>
      <c r="M798" s="45" t="s">
        <v>386</v>
      </c>
    </row>
    <row r="799" spans="1:13" x14ac:dyDescent="0.2">
      <c r="A799" s="8" t="s">
        <v>140</v>
      </c>
      <c r="B799" s="8" t="s">
        <v>36</v>
      </c>
      <c r="C799" s="8" t="str">
        <f>UPPER(A799)&amp;" "&amp;B799</f>
        <v>NEWBERY Dale</v>
      </c>
      <c r="D799" s="8" t="s">
        <v>1</v>
      </c>
      <c r="E799" s="8" t="s">
        <v>114</v>
      </c>
      <c r="F799" s="9" t="s">
        <v>103</v>
      </c>
      <c r="G799" s="20">
        <v>42435</v>
      </c>
      <c r="H799" s="5">
        <v>186</v>
      </c>
      <c r="I799" s="8" t="s">
        <v>114</v>
      </c>
      <c r="J799" s="45">
        <f t="shared" si="52"/>
        <v>3636</v>
      </c>
      <c r="K799" s="45">
        <f t="shared" si="53"/>
        <v>125.37931034482759</v>
      </c>
      <c r="L799" s="45">
        <f>COUNTIFS($C$6:$C799,C799,$I$6:$I799,I799)</f>
        <v>3</v>
      </c>
      <c r="M799" s="45" t="s">
        <v>386</v>
      </c>
    </row>
    <row r="800" spans="1:13" x14ac:dyDescent="0.2">
      <c r="A800" s="8" t="s">
        <v>140</v>
      </c>
      <c r="B800" s="8" t="s">
        <v>36</v>
      </c>
      <c r="C800" s="8" t="str">
        <f>UPPER(A800)&amp;" "&amp;B800</f>
        <v>NEWBERY Dale</v>
      </c>
      <c r="D800" s="8" t="s">
        <v>1</v>
      </c>
      <c r="E800" s="8" t="s">
        <v>114</v>
      </c>
      <c r="F800" s="9" t="s">
        <v>103</v>
      </c>
      <c r="G800" s="20">
        <v>42526</v>
      </c>
      <c r="H800" s="5">
        <v>184</v>
      </c>
      <c r="I800" s="8" t="s">
        <v>114</v>
      </c>
      <c r="J800" s="45">
        <f t="shared" si="52"/>
        <v>3636</v>
      </c>
      <c r="K800" s="45">
        <f t="shared" si="53"/>
        <v>125.37931034482759</v>
      </c>
      <c r="L800" s="45">
        <f>COUNTIFS($C$6:$C800,C800,$I$6:$I800,I800)</f>
        <v>4</v>
      </c>
      <c r="M800" s="45" t="s">
        <v>386</v>
      </c>
    </row>
    <row r="801" spans="1:13" x14ac:dyDescent="0.2">
      <c r="A801" s="8" t="s">
        <v>140</v>
      </c>
      <c r="B801" s="8" t="s">
        <v>36</v>
      </c>
      <c r="C801" s="8" t="str">
        <f>UPPER(A801)&amp;" "&amp;B801</f>
        <v>NEWBERY Dale</v>
      </c>
      <c r="D801" s="8" t="s">
        <v>1</v>
      </c>
      <c r="E801" s="8" t="s">
        <v>114</v>
      </c>
      <c r="F801" s="9" t="s">
        <v>103</v>
      </c>
      <c r="G801" s="20">
        <v>42589</v>
      </c>
      <c r="H801" s="5">
        <v>182</v>
      </c>
      <c r="I801" s="8" t="s">
        <v>114</v>
      </c>
      <c r="J801" s="45">
        <f t="shared" si="52"/>
        <v>3636</v>
      </c>
      <c r="K801" s="45">
        <f t="shared" si="53"/>
        <v>125.37931034482759</v>
      </c>
      <c r="L801" s="45">
        <f>COUNTIFS($C$6:$C801,C801,$I$6:$I801,I801)</f>
        <v>5</v>
      </c>
      <c r="M801" s="45" t="s">
        <v>386</v>
      </c>
    </row>
    <row r="802" spans="1:13" x14ac:dyDescent="0.2">
      <c r="A802" s="8" t="s">
        <v>140</v>
      </c>
      <c r="B802" s="8" t="s">
        <v>36</v>
      </c>
      <c r="C802" s="8" t="s">
        <v>278</v>
      </c>
      <c r="D802" s="8" t="s">
        <v>1</v>
      </c>
      <c r="E802" s="8" t="s">
        <v>114</v>
      </c>
      <c r="F802" s="9" t="s">
        <v>103</v>
      </c>
      <c r="G802" s="61">
        <v>42659</v>
      </c>
      <c r="H802" s="5">
        <v>181</v>
      </c>
      <c r="I802" s="8" t="s">
        <v>114</v>
      </c>
      <c r="J802" s="45">
        <f t="shared" si="52"/>
        <v>3636</v>
      </c>
      <c r="K802" s="45">
        <f t="shared" si="53"/>
        <v>125.37931034482759</v>
      </c>
      <c r="L802" s="45">
        <f>COUNTIFS($C$6:$C802,C802,$I$6:$I802,I802)</f>
        <v>6</v>
      </c>
      <c r="M802" s="45" t="s">
        <v>386</v>
      </c>
    </row>
    <row r="803" spans="1:13" x14ac:dyDescent="0.2">
      <c r="A803" s="8" t="s">
        <v>140</v>
      </c>
      <c r="B803" s="8" t="s">
        <v>36</v>
      </c>
      <c r="C803" s="8" t="s">
        <v>278</v>
      </c>
      <c r="D803" s="8" t="s">
        <v>1</v>
      </c>
      <c r="E803" s="8" t="s">
        <v>114</v>
      </c>
      <c r="F803" s="9" t="s">
        <v>103</v>
      </c>
      <c r="G803" s="61">
        <v>42673</v>
      </c>
      <c r="H803" s="5">
        <v>181</v>
      </c>
      <c r="I803" s="8" t="s">
        <v>114</v>
      </c>
      <c r="J803" s="45">
        <f t="shared" si="52"/>
        <v>3636</v>
      </c>
      <c r="K803" s="45">
        <f t="shared" si="53"/>
        <v>125.37931034482759</v>
      </c>
      <c r="L803" s="45">
        <f>COUNTIFS($C$6:$C803,C803,$I$6:$I803,I803)</f>
        <v>7</v>
      </c>
      <c r="M803" s="45" t="s">
        <v>386</v>
      </c>
    </row>
    <row r="804" spans="1:13" x14ac:dyDescent="0.2">
      <c r="A804" s="8" t="s">
        <v>140</v>
      </c>
      <c r="B804" s="8" t="s">
        <v>36</v>
      </c>
      <c r="C804" s="8" t="s">
        <v>278</v>
      </c>
      <c r="D804" s="8" t="s">
        <v>1</v>
      </c>
      <c r="E804" s="8" t="s">
        <v>114</v>
      </c>
      <c r="F804" s="9" t="s">
        <v>103</v>
      </c>
      <c r="G804" s="61">
        <v>42666</v>
      </c>
      <c r="H804" s="5">
        <v>180</v>
      </c>
      <c r="I804" s="8" t="s">
        <v>114</v>
      </c>
      <c r="J804" s="45">
        <f t="shared" si="52"/>
        <v>3636</v>
      </c>
      <c r="K804" s="45">
        <f t="shared" si="53"/>
        <v>125.37931034482759</v>
      </c>
      <c r="L804" s="45">
        <f>COUNTIFS($C$6:$C804,C804,$I$6:$I804,I804)</f>
        <v>8</v>
      </c>
      <c r="M804" s="45" t="s">
        <v>386</v>
      </c>
    </row>
    <row r="805" spans="1:13" x14ac:dyDescent="0.2">
      <c r="A805" s="8" t="s">
        <v>140</v>
      </c>
      <c r="B805" s="8" t="s">
        <v>36</v>
      </c>
      <c r="C805" s="8" t="str">
        <f>UPPER(A805)&amp;" "&amp;B805</f>
        <v>NEWBERY Dale</v>
      </c>
      <c r="D805" s="8" t="s">
        <v>1</v>
      </c>
      <c r="E805" s="8" t="s">
        <v>114</v>
      </c>
      <c r="F805" s="9" t="s">
        <v>103</v>
      </c>
      <c r="G805" s="20">
        <v>42505</v>
      </c>
      <c r="H805" s="5">
        <v>179</v>
      </c>
      <c r="I805" s="8" t="s">
        <v>114</v>
      </c>
      <c r="J805" s="45">
        <f t="shared" si="52"/>
        <v>3636</v>
      </c>
      <c r="K805" s="45">
        <f t="shared" si="53"/>
        <v>125.37931034482759</v>
      </c>
      <c r="L805" s="45">
        <f>COUNTIFS($C$6:$C805,C805,$I$6:$I805,I805)</f>
        <v>9</v>
      </c>
      <c r="M805" s="45" t="s">
        <v>386</v>
      </c>
    </row>
    <row r="806" spans="1:13" x14ac:dyDescent="0.2">
      <c r="A806" s="8" t="s">
        <v>140</v>
      </c>
      <c r="B806" s="8" t="s">
        <v>36</v>
      </c>
      <c r="C806" s="8" t="s">
        <v>278</v>
      </c>
      <c r="D806" s="8" t="s">
        <v>1</v>
      </c>
      <c r="E806" s="8" t="s">
        <v>114</v>
      </c>
      <c r="F806" s="9" t="s">
        <v>103</v>
      </c>
      <c r="G806" s="61">
        <v>42631</v>
      </c>
      <c r="H806" s="5">
        <v>177</v>
      </c>
      <c r="I806" s="8" t="s">
        <v>114</v>
      </c>
      <c r="J806" s="45">
        <f t="shared" si="52"/>
        <v>3636</v>
      </c>
      <c r="K806" s="45">
        <f t="shared" si="53"/>
        <v>125.37931034482759</v>
      </c>
      <c r="L806" s="45">
        <f>COUNTIFS($C$6:$C806,C806,$I$6:$I806,I806)</f>
        <v>10</v>
      </c>
      <c r="M806" s="45" t="s">
        <v>386</v>
      </c>
    </row>
    <row r="807" spans="1:13" x14ac:dyDescent="0.2">
      <c r="A807" s="8" t="s">
        <v>140</v>
      </c>
      <c r="B807" s="8" t="s">
        <v>36</v>
      </c>
      <c r="C807" s="8" t="str">
        <f t="shared" ref="C807:C817" si="55">UPPER(A807)&amp;" "&amp;B807</f>
        <v>NEWBERY Dale</v>
      </c>
      <c r="D807" s="8" t="s">
        <v>1</v>
      </c>
      <c r="E807" s="8" t="s">
        <v>114</v>
      </c>
      <c r="F807" s="9" t="s">
        <v>103</v>
      </c>
      <c r="G807" s="20">
        <v>42596</v>
      </c>
      <c r="H807" s="5">
        <v>173</v>
      </c>
      <c r="I807" s="8" t="s">
        <v>114</v>
      </c>
      <c r="J807" s="45">
        <f t="shared" si="52"/>
        <v>3636</v>
      </c>
      <c r="K807" s="45">
        <f t="shared" si="53"/>
        <v>125.37931034482759</v>
      </c>
      <c r="L807" s="45">
        <f>COUNTIFS($C$6:$C807,C807,$I$6:$I807,I807)</f>
        <v>11</v>
      </c>
      <c r="M807" s="45" t="s">
        <v>386</v>
      </c>
    </row>
    <row r="808" spans="1:13" x14ac:dyDescent="0.2">
      <c r="A808" s="8" t="s">
        <v>140</v>
      </c>
      <c r="B808" s="8" t="s">
        <v>36</v>
      </c>
      <c r="C808" s="8" t="str">
        <f t="shared" si="55"/>
        <v>NEWBERY Dale</v>
      </c>
      <c r="D808" s="8" t="s">
        <v>1</v>
      </c>
      <c r="E808" s="8" t="s">
        <v>114</v>
      </c>
      <c r="F808" s="9" t="s">
        <v>103</v>
      </c>
      <c r="G808" s="20">
        <v>42540</v>
      </c>
      <c r="H808" s="5">
        <v>172</v>
      </c>
      <c r="I808" s="8" t="s">
        <v>114</v>
      </c>
      <c r="J808" s="45">
        <f t="shared" si="52"/>
        <v>3636</v>
      </c>
      <c r="K808" s="45">
        <f t="shared" si="53"/>
        <v>125.37931034482759</v>
      </c>
      <c r="L808" s="45">
        <f>COUNTIFS($C$6:$C808,C808,$I$6:$I808,I808)</f>
        <v>12</v>
      </c>
      <c r="M808" s="45" t="s">
        <v>386</v>
      </c>
    </row>
    <row r="809" spans="1:13" x14ac:dyDescent="0.2">
      <c r="A809" s="8" t="s">
        <v>140</v>
      </c>
      <c r="B809" s="8" t="s">
        <v>36</v>
      </c>
      <c r="C809" s="8" t="str">
        <f t="shared" si="55"/>
        <v>NEWBERY Dale</v>
      </c>
      <c r="D809" s="8" t="s">
        <v>1</v>
      </c>
      <c r="E809" s="8" t="s">
        <v>114</v>
      </c>
      <c r="F809" s="9" t="s">
        <v>103</v>
      </c>
      <c r="G809" s="20">
        <v>42414</v>
      </c>
      <c r="H809" s="5">
        <v>171</v>
      </c>
      <c r="I809" s="8" t="s">
        <v>114</v>
      </c>
      <c r="J809" s="45">
        <f t="shared" si="52"/>
        <v>3636</v>
      </c>
      <c r="K809" s="45">
        <f t="shared" si="53"/>
        <v>125.37931034482759</v>
      </c>
      <c r="L809" s="45">
        <f>COUNTIFS($C$6:$C809,C809,$I$6:$I809,I809)</f>
        <v>13</v>
      </c>
      <c r="M809" s="45" t="s">
        <v>386</v>
      </c>
    </row>
    <row r="810" spans="1:13" x14ac:dyDescent="0.2">
      <c r="A810" s="8" t="s">
        <v>140</v>
      </c>
      <c r="B810" s="8" t="s">
        <v>36</v>
      </c>
      <c r="C810" s="8" t="str">
        <f t="shared" si="55"/>
        <v>NEWBERY Dale</v>
      </c>
      <c r="D810" s="8" t="s">
        <v>1</v>
      </c>
      <c r="E810" s="8" t="s">
        <v>114</v>
      </c>
      <c r="F810" s="9" t="s">
        <v>103</v>
      </c>
      <c r="G810" s="20">
        <v>42449</v>
      </c>
      <c r="H810" s="5">
        <v>171</v>
      </c>
      <c r="I810" s="8" t="s">
        <v>114</v>
      </c>
      <c r="J810" s="45">
        <f t="shared" si="52"/>
        <v>3636</v>
      </c>
      <c r="K810" s="45">
        <f t="shared" si="53"/>
        <v>125.37931034482759</v>
      </c>
      <c r="L810" s="45">
        <f>COUNTIFS($C$6:$C810,C810,$I$6:$I810,I810)</f>
        <v>14</v>
      </c>
      <c r="M810" s="45" t="s">
        <v>386</v>
      </c>
    </row>
    <row r="811" spans="1:13" x14ac:dyDescent="0.2">
      <c r="A811" s="8" t="s">
        <v>140</v>
      </c>
      <c r="B811" s="8" t="s">
        <v>36</v>
      </c>
      <c r="C811" s="8" t="str">
        <f t="shared" si="55"/>
        <v>NEWBERY Dale</v>
      </c>
      <c r="D811" s="8" t="s">
        <v>1</v>
      </c>
      <c r="E811" s="8" t="s">
        <v>114</v>
      </c>
      <c r="F811" s="9" t="s">
        <v>103</v>
      </c>
      <c r="G811" s="20">
        <v>42519</v>
      </c>
      <c r="H811" s="5">
        <v>170</v>
      </c>
      <c r="I811" s="8" t="s">
        <v>114</v>
      </c>
      <c r="J811" s="45">
        <f t="shared" si="52"/>
        <v>3636</v>
      </c>
      <c r="K811" s="45">
        <f t="shared" si="53"/>
        <v>125.37931034482759</v>
      </c>
      <c r="L811" s="45">
        <f>COUNTIFS($C$6:$C811,C811,$I$6:$I811,I811)</f>
        <v>15</v>
      </c>
      <c r="M811" s="45" t="s">
        <v>386</v>
      </c>
    </row>
    <row r="812" spans="1:13" x14ac:dyDescent="0.2">
      <c r="A812" s="8" t="s">
        <v>140</v>
      </c>
      <c r="B812" s="8" t="s">
        <v>36</v>
      </c>
      <c r="C812" s="8" t="str">
        <f t="shared" si="55"/>
        <v>NEWBERY Dale</v>
      </c>
      <c r="D812" s="8" t="s">
        <v>1</v>
      </c>
      <c r="E812" s="8" t="s">
        <v>114</v>
      </c>
      <c r="F812" s="9" t="s">
        <v>103</v>
      </c>
      <c r="G812" s="20">
        <v>42561</v>
      </c>
      <c r="H812" s="5">
        <v>167</v>
      </c>
      <c r="I812" s="8" t="s">
        <v>114</v>
      </c>
      <c r="J812" s="45">
        <f t="shared" si="52"/>
        <v>3636</v>
      </c>
      <c r="K812" s="45">
        <f t="shared" si="53"/>
        <v>125.37931034482759</v>
      </c>
      <c r="L812" s="45">
        <f>COUNTIFS($C$6:$C812,C812,$I$6:$I812,I812)</f>
        <v>16</v>
      </c>
      <c r="M812" s="45" t="s">
        <v>386</v>
      </c>
    </row>
    <row r="813" spans="1:13" x14ac:dyDescent="0.2">
      <c r="A813" s="8" t="s">
        <v>140</v>
      </c>
      <c r="B813" s="8" t="s">
        <v>36</v>
      </c>
      <c r="C813" s="8" t="str">
        <f t="shared" si="55"/>
        <v>NEWBERY Dale</v>
      </c>
      <c r="D813" s="8" t="s">
        <v>1</v>
      </c>
      <c r="E813" s="8" t="s">
        <v>114</v>
      </c>
      <c r="F813" s="9" t="s">
        <v>103</v>
      </c>
      <c r="G813" s="20">
        <v>42442</v>
      </c>
      <c r="H813" s="5">
        <v>165</v>
      </c>
      <c r="I813" s="8" t="s">
        <v>114</v>
      </c>
      <c r="J813" s="45">
        <f t="shared" si="52"/>
        <v>3636</v>
      </c>
      <c r="K813" s="45">
        <f t="shared" si="53"/>
        <v>125.37931034482759</v>
      </c>
      <c r="L813" s="45">
        <f>COUNTIFS($C$6:$C813,C813,$I$6:$I813,I813)</f>
        <v>17</v>
      </c>
      <c r="M813" s="45" t="s">
        <v>386</v>
      </c>
    </row>
    <row r="814" spans="1:13" x14ac:dyDescent="0.2">
      <c r="A814" s="8" t="s">
        <v>140</v>
      </c>
      <c r="B814" s="8" t="s">
        <v>36</v>
      </c>
      <c r="C814" s="8" t="str">
        <f t="shared" si="55"/>
        <v>NEWBERY Dale</v>
      </c>
      <c r="D814" s="8" t="s">
        <v>1</v>
      </c>
      <c r="E814" s="8" t="s">
        <v>114</v>
      </c>
      <c r="F814" s="9" t="s">
        <v>103</v>
      </c>
      <c r="G814" s="20">
        <v>42407</v>
      </c>
      <c r="H814" s="5">
        <v>164</v>
      </c>
      <c r="I814" s="8" t="s">
        <v>114</v>
      </c>
      <c r="J814" s="45">
        <f t="shared" si="52"/>
        <v>3636</v>
      </c>
      <c r="K814" s="45">
        <f t="shared" si="53"/>
        <v>125.37931034482759</v>
      </c>
      <c r="L814" s="45">
        <f>COUNTIFS($C$6:$C814,C814,$I$6:$I814,I814)</f>
        <v>18</v>
      </c>
      <c r="M814" s="45" t="s">
        <v>386</v>
      </c>
    </row>
    <row r="815" spans="1:13" x14ac:dyDescent="0.2">
      <c r="A815" s="8" t="s">
        <v>140</v>
      </c>
      <c r="B815" s="8" t="s">
        <v>36</v>
      </c>
      <c r="C815" s="8" t="str">
        <f t="shared" si="55"/>
        <v>NEWBERY Dale</v>
      </c>
      <c r="D815" s="8" t="s">
        <v>1</v>
      </c>
      <c r="E815" s="8" t="s">
        <v>114</v>
      </c>
      <c r="F815" s="9" t="s">
        <v>103</v>
      </c>
      <c r="G815" s="20">
        <v>42400</v>
      </c>
      <c r="H815" s="5">
        <v>158</v>
      </c>
      <c r="I815" s="8" t="s">
        <v>114</v>
      </c>
      <c r="J815" s="45">
        <f t="shared" si="52"/>
        <v>3636</v>
      </c>
      <c r="K815" s="45">
        <f t="shared" si="53"/>
        <v>125.37931034482759</v>
      </c>
      <c r="L815" s="45">
        <f>COUNTIFS($C$6:$C815,C815,$I$6:$I815,I815)</f>
        <v>19</v>
      </c>
      <c r="M815" s="45" t="s">
        <v>386</v>
      </c>
    </row>
    <row r="816" spans="1:13" x14ac:dyDescent="0.2">
      <c r="A816" s="8" t="s">
        <v>140</v>
      </c>
      <c r="B816" s="8" t="s">
        <v>36</v>
      </c>
      <c r="C816" s="8" t="str">
        <f t="shared" si="55"/>
        <v>NEWBERY Dale</v>
      </c>
      <c r="D816" s="8" t="s">
        <v>1</v>
      </c>
      <c r="E816" s="8" t="s">
        <v>114</v>
      </c>
      <c r="F816" s="9" t="s">
        <v>103</v>
      </c>
      <c r="G816" s="20">
        <v>42428</v>
      </c>
      <c r="H816" s="5">
        <v>154</v>
      </c>
      <c r="I816" s="8" t="s">
        <v>114</v>
      </c>
      <c r="J816" s="45">
        <f t="shared" si="52"/>
        <v>3636</v>
      </c>
      <c r="K816" s="45">
        <f t="shared" si="53"/>
        <v>125.37931034482759</v>
      </c>
      <c r="L816" s="45">
        <f>COUNTIFS($C$6:$C816,C816,$I$6:$I816,I816)</f>
        <v>20</v>
      </c>
      <c r="M816" s="45" t="s">
        <v>386</v>
      </c>
    </row>
    <row r="817" spans="1:13" x14ac:dyDescent="0.2">
      <c r="A817" s="8" t="s">
        <v>140</v>
      </c>
      <c r="B817" s="8" t="s">
        <v>36</v>
      </c>
      <c r="C817" s="8" t="str">
        <f t="shared" si="55"/>
        <v>NEWBERY Dale</v>
      </c>
      <c r="D817" s="8" t="s">
        <v>1</v>
      </c>
      <c r="E817" s="8" t="s">
        <v>114</v>
      </c>
      <c r="F817" s="9" t="s">
        <v>103</v>
      </c>
      <c r="G817" s="20">
        <v>42386</v>
      </c>
      <c r="H817" s="3">
        <v>143</v>
      </c>
      <c r="I817" s="8" t="s">
        <v>114</v>
      </c>
      <c r="J817" s="45">
        <f t="shared" si="52"/>
        <v>3636</v>
      </c>
      <c r="K817" s="45">
        <f t="shared" si="53"/>
        <v>125.37931034482759</v>
      </c>
      <c r="L817" s="45">
        <f>COUNTIFS($C$6:$C817,C817,$I$6:$I817,I817)</f>
        <v>21</v>
      </c>
      <c r="M817" s="45" t="s">
        <v>386</v>
      </c>
    </row>
    <row r="818" spans="1:13" x14ac:dyDescent="0.2">
      <c r="A818" s="8" t="s">
        <v>140</v>
      </c>
      <c r="B818" s="8" t="s">
        <v>36</v>
      </c>
      <c r="C818" s="8" t="s">
        <v>278</v>
      </c>
      <c r="D818" s="8" t="s">
        <v>1</v>
      </c>
      <c r="E818" s="8" t="s">
        <v>114</v>
      </c>
      <c r="F818" s="9" t="s">
        <v>103</v>
      </c>
      <c r="G818" s="61">
        <v>42645</v>
      </c>
      <c r="H818" s="5">
        <v>93</v>
      </c>
      <c r="I818" s="8" t="s">
        <v>0</v>
      </c>
      <c r="J818" s="45">
        <f t="shared" si="52"/>
        <v>159</v>
      </c>
      <c r="K818" s="45">
        <f t="shared" si="53"/>
        <v>5.4827586206896548</v>
      </c>
      <c r="L818" s="45">
        <f>COUNTIFS($C$6:$C818,C818,$I$6:$I818,I818)</f>
        <v>1</v>
      </c>
      <c r="M818" s="45" t="s">
        <v>386</v>
      </c>
    </row>
    <row r="819" spans="1:13" x14ac:dyDescent="0.2">
      <c r="A819" s="8" t="s">
        <v>140</v>
      </c>
      <c r="B819" s="8" t="s">
        <v>36</v>
      </c>
      <c r="C819" s="8" t="s">
        <v>278</v>
      </c>
      <c r="D819" s="8" t="s">
        <v>1</v>
      </c>
      <c r="E819" s="8" t="s">
        <v>114</v>
      </c>
      <c r="F819" s="9" t="s">
        <v>103</v>
      </c>
      <c r="G819" s="61">
        <v>42624</v>
      </c>
      <c r="H819" s="5">
        <v>66</v>
      </c>
      <c r="I819" s="8" t="s">
        <v>0</v>
      </c>
      <c r="J819" s="45">
        <f t="shared" si="52"/>
        <v>159</v>
      </c>
      <c r="K819" s="45">
        <f t="shared" si="53"/>
        <v>5.4827586206896548</v>
      </c>
      <c r="L819" s="45">
        <f>COUNTIFS($C$6:$C819,C819,$I$6:$I819,I819)</f>
        <v>2</v>
      </c>
      <c r="M819" s="45" t="s">
        <v>386</v>
      </c>
    </row>
    <row r="820" spans="1:13" x14ac:dyDescent="0.2">
      <c r="A820" s="8" t="s">
        <v>140</v>
      </c>
      <c r="B820" s="8" t="s">
        <v>36</v>
      </c>
      <c r="C820" s="8" t="str">
        <f>UPPER(A820)&amp;" "&amp;B820</f>
        <v>NEWBERY Dale</v>
      </c>
      <c r="D820" s="8" t="s">
        <v>1</v>
      </c>
      <c r="E820" s="8" t="s">
        <v>114</v>
      </c>
      <c r="F820" s="9" t="s">
        <v>103</v>
      </c>
      <c r="G820" s="20">
        <v>42463</v>
      </c>
      <c r="H820" s="5"/>
      <c r="I820" s="8"/>
      <c r="J820" s="45">
        <f t="shared" si="52"/>
        <v>0</v>
      </c>
      <c r="K820" s="45">
        <f t="shared" si="53"/>
        <v>0</v>
      </c>
      <c r="L820" s="45">
        <f>COUNTIFS($C$6:$C820,C820,$I$6:$I820,I820)</f>
        <v>0</v>
      </c>
      <c r="M820" s="45" t="s">
        <v>386</v>
      </c>
    </row>
    <row r="821" spans="1:13" x14ac:dyDescent="0.2">
      <c r="A821" s="8" t="s">
        <v>140</v>
      </c>
      <c r="B821" s="8" t="s">
        <v>36</v>
      </c>
      <c r="C821" s="8" t="str">
        <f>UPPER(A821)&amp;" "&amp;B821</f>
        <v>NEWBERY Dale</v>
      </c>
      <c r="D821" s="8" t="s">
        <v>1</v>
      </c>
      <c r="E821" s="8" t="s">
        <v>114</v>
      </c>
      <c r="F821" s="9" t="s">
        <v>103</v>
      </c>
      <c r="G821" s="20">
        <v>42477</v>
      </c>
      <c r="H821" s="5"/>
      <c r="I821" s="8"/>
      <c r="J821" s="45">
        <f t="shared" si="52"/>
        <v>0</v>
      </c>
      <c r="K821" s="45">
        <f t="shared" si="53"/>
        <v>0</v>
      </c>
      <c r="L821" s="45">
        <f>COUNTIFS($C$6:$C821,C821,$I$6:$I821,I821)</f>
        <v>0</v>
      </c>
      <c r="M821" s="45" t="s">
        <v>386</v>
      </c>
    </row>
    <row r="822" spans="1:13" x14ac:dyDescent="0.2">
      <c r="A822" s="8" t="s">
        <v>140</v>
      </c>
      <c r="B822" s="8" t="s">
        <v>36</v>
      </c>
      <c r="C822" s="8" t="str">
        <f>UPPER(A822)&amp;" "&amp;B822</f>
        <v>NEWBERY Dale</v>
      </c>
      <c r="D822" s="8" t="s">
        <v>1</v>
      </c>
      <c r="E822" s="8" t="s">
        <v>114</v>
      </c>
      <c r="F822" s="9" t="s">
        <v>103</v>
      </c>
      <c r="G822" s="20">
        <v>42512</v>
      </c>
      <c r="H822" s="5"/>
      <c r="I822" s="8"/>
      <c r="J822" s="45">
        <f t="shared" si="52"/>
        <v>0</v>
      </c>
      <c r="K822" s="45">
        <f t="shared" si="53"/>
        <v>0</v>
      </c>
      <c r="L822" s="45">
        <f>COUNTIFS($C$6:$C822,C822,$I$6:$I822,I822)</f>
        <v>0</v>
      </c>
      <c r="M822" s="45" t="s">
        <v>386</v>
      </c>
    </row>
    <row r="823" spans="1:13" x14ac:dyDescent="0.2">
      <c r="A823" s="8" t="s">
        <v>140</v>
      </c>
      <c r="B823" s="8" t="s">
        <v>36</v>
      </c>
      <c r="C823" s="8" t="str">
        <f>UPPER(A823)&amp;" "&amp;B823</f>
        <v>NEWBERY Dale</v>
      </c>
      <c r="D823" s="8" t="s">
        <v>1</v>
      </c>
      <c r="E823" s="8" t="s">
        <v>114</v>
      </c>
      <c r="F823" s="9" t="s">
        <v>103</v>
      </c>
      <c r="G823" s="20">
        <v>42554</v>
      </c>
      <c r="H823" s="5"/>
      <c r="I823" s="8"/>
      <c r="J823" s="45">
        <f t="shared" si="52"/>
        <v>0</v>
      </c>
      <c r="K823" s="45">
        <f t="shared" si="53"/>
        <v>0</v>
      </c>
      <c r="L823" s="45">
        <f>COUNTIFS($C$6:$C823,C823,$I$6:$I823,I823)</f>
        <v>0</v>
      </c>
      <c r="M823" s="45" t="s">
        <v>386</v>
      </c>
    </row>
    <row r="824" spans="1:13" x14ac:dyDescent="0.2">
      <c r="A824" s="8" t="s">
        <v>140</v>
      </c>
      <c r="B824" s="8" t="s">
        <v>36</v>
      </c>
      <c r="C824" s="8" t="str">
        <f>UPPER(A824)&amp;" "&amp;B824</f>
        <v>NEWBERY Dale</v>
      </c>
      <c r="D824" s="8" t="s">
        <v>1</v>
      </c>
      <c r="E824" s="8" t="s">
        <v>114</v>
      </c>
      <c r="F824" s="9" t="s">
        <v>103</v>
      </c>
      <c r="G824" s="20">
        <v>42610</v>
      </c>
      <c r="H824" s="5"/>
      <c r="I824" s="8"/>
      <c r="J824" s="45">
        <f t="shared" si="52"/>
        <v>0</v>
      </c>
      <c r="K824" s="45">
        <f t="shared" si="53"/>
        <v>0</v>
      </c>
      <c r="L824" s="45">
        <f>COUNTIFS($C$6:$C824,C824,$I$6:$I824,I824)</f>
        <v>0</v>
      </c>
      <c r="M824" s="45" t="s">
        <v>386</v>
      </c>
    </row>
    <row r="825" spans="1:13" x14ac:dyDescent="0.2">
      <c r="A825" s="8" t="s">
        <v>140</v>
      </c>
      <c r="B825" s="8" t="s">
        <v>36</v>
      </c>
      <c r="C825" s="8" t="s">
        <v>278</v>
      </c>
      <c r="D825" s="8" t="s">
        <v>1</v>
      </c>
      <c r="E825" s="8" t="s">
        <v>114</v>
      </c>
      <c r="F825" s="9" t="s">
        <v>103</v>
      </c>
      <c r="G825" s="61">
        <v>42652</v>
      </c>
      <c r="H825" s="5"/>
      <c r="I825" s="8"/>
      <c r="J825" s="45">
        <f t="shared" si="52"/>
        <v>0</v>
      </c>
      <c r="K825" s="45">
        <f t="shared" si="53"/>
        <v>0</v>
      </c>
      <c r="L825" s="45">
        <f>COUNTIFS($C$6:$C825,C825,$I$6:$I825,I825)</f>
        <v>0</v>
      </c>
      <c r="M825" s="45" t="s">
        <v>386</v>
      </c>
    </row>
    <row r="826" spans="1:13" x14ac:dyDescent="0.2">
      <c r="A826" s="8" t="s">
        <v>140</v>
      </c>
      <c r="B826" s="8" t="s">
        <v>37</v>
      </c>
      <c r="C826" s="8" t="str">
        <f>UPPER(A826)&amp;" "&amp;B826</f>
        <v>NEWBERY Jacob</v>
      </c>
      <c r="D826" s="8" t="s">
        <v>4</v>
      </c>
      <c r="E826" s="8" t="s">
        <v>114</v>
      </c>
      <c r="F826" s="9" t="s">
        <v>103</v>
      </c>
      <c r="G826" s="20">
        <v>42421</v>
      </c>
      <c r="H826" s="5">
        <v>158</v>
      </c>
      <c r="I826" s="8" t="s">
        <v>114</v>
      </c>
      <c r="J826" s="45">
        <f t="shared" si="52"/>
        <v>2246</v>
      </c>
      <c r="K826" s="45">
        <f t="shared" si="53"/>
        <v>77.448275862068968</v>
      </c>
      <c r="L826" s="45">
        <f>COUNTIFS($C$6:$C826,C826,$I$6:$I826,I826)</f>
        <v>1</v>
      </c>
      <c r="M826" s="45" t="s">
        <v>386</v>
      </c>
    </row>
    <row r="827" spans="1:13" x14ac:dyDescent="0.2">
      <c r="A827" s="8" t="s">
        <v>140</v>
      </c>
      <c r="B827" s="8" t="s">
        <v>37</v>
      </c>
      <c r="C827" s="8" t="str">
        <f>UPPER(A827)&amp;" "&amp;B827</f>
        <v>NEWBERY Jacob</v>
      </c>
      <c r="D827" s="8" t="s">
        <v>4</v>
      </c>
      <c r="E827" s="8" t="s">
        <v>114</v>
      </c>
      <c r="F827" s="9" t="s">
        <v>103</v>
      </c>
      <c r="G827" s="20">
        <v>42449</v>
      </c>
      <c r="H827" s="5">
        <v>145</v>
      </c>
      <c r="I827" s="8" t="s">
        <v>114</v>
      </c>
      <c r="J827" s="45">
        <f t="shared" si="52"/>
        <v>2246</v>
      </c>
      <c r="K827" s="45">
        <f t="shared" si="53"/>
        <v>77.448275862068968</v>
      </c>
      <c r="L827" s="45">
        <f>COUNTIFS($C$6:$C827,C827,$I$6:$I827,I827)</f>
        <v>2</v>
      </c>
      <c r="M827" s="45" t="s">
        <v>386</v>
      </c>
    </row>
    <row r="828" spans="1:13" x14ac:dyDescent="0.2">
      <c r="A828" s="8" t="s">
        <v>140</v>
      </c>
      <c r="B828" s="8" t="s">
        <v>37</v>
      </c>
      <c r="C828" s="8" t="s">
        <v>279</v>
      </c>
      <c r="D828" s="8" t="s">
        <v>4</v>
      </c>
      <c r="E828" s="8" t="s">
        <v>114</v>
      </c>
      <c r="F828" s="9" t="s">
        <v>103</v>
      </c>
      <c r="G828" s="61">
        <v>42645</v>
      </c>
      <c r="H828" s="5">
        <v>142</v>
      </c>
      <c r="I828" s="8" t="s">
        <v>114</v>
      </c>
      <c r="J828" s="45">
        <f t="shared" si="52"/>
        <v>2246</v>
      </c>
      <c r="K828" s="45">
        <f t="shared" si="53"/>
        <v>77.448275862068968</v>
      </c>
      <c r="L828" s="45">
        <f>COUNTIFS($C$6:$C828,C828,$I$6:$I828,I828)</f>
        <v>3</v>
      </c>
      <c r="M828" s="45" t="s">
        <v>386</v>
      </c>
    </row>
    <row r="829" spans="1:13" x14ac:dyDescent="0.2">
      <c r="A829" s="8" t="s">
        <v>140</v>
      </c>
      <c r="B829" s="8" t="s">
        <v>37</v>
      </c>
      <c r="C829" s="8" t="s">
        <v>279</v>
      </c>
      <c r="D829" s="8" t="s">
        <v>4</v>
      </c>
      <c r="E829" s="8" t="s">
        <v>114</v>
      </c>
      <c r="F829" s="9" t="s">
        <v>103</v>
      </c>
      <c r="G829" s="61">
        <v>42659</v>
      </c>
      <c r="H829" s="5">
        <v>127</v>
      </c>
      <c r="I829" s="8" t="s">
        <v>114</v>
      </c>
      <c r="J829" s="45">
        <f t="shared" si="52"/>
        <v>2246</v>
      </c>
      <c r="K829" s="45">
        <f t="shared" si="53"/>
        <v>77.448275862068968</v>
      </c>
      <c r="L829" s="45">
        <f>COUNTIFS($C$6:$C829,C829,$I$6:$I829,I829)</f>
        <v>4</v>
      </c>
      <c r="M829" s="45" t="s">
        <v>386</v>
      </c>
    </row>
    <row r="830" spans="1:13" x14ac:dyDescent="0.2">
      <c r="A830" s="8" t="s">
        <v>140</v>
      </c>
      <c r="B830" s="8" t="s">
        <v>37</v>
      </c>
      <c r="C830" s="8" t="str">
        <f>UPPER(A830)&amp;" "&amp;B830</f>
        <v>NEWBERY Jacob</v>
      </c>
      <c r="D830" s="8" t="s">
        <v>4</v>
      </c>
      <c r="E830" s="8" t="s">
        <v>114</v>
      </c>
      <c r="F830" s="9" t="s">
        <v>103</v>
      </c>
      <c r="G830" s="20">
        <v>42428</v>
      </c>
      <c r="H830" s="5">
        <v>125</v>
      </c>
      <c r="I830" s="8" t="s">
        <v>114</v>
      </c>
      <c r="J830" s="45">
        <f t="shared" si="52"/>
        <v>2246</v>
      </c>
      <c r="K830" s="45">
        <f t="shared" si="53"/>
        <v>77.448275862068968</v>
      </c>
      <c r="L830" s="45">
        <f>COUNTIFS($C$6:$C830,C830,$I$6:$I830,I830)</f>
        <v>5</v>
      </c>
      <c r="M830" s="45" t="s">
        <v>386</v>
      </c>
    </row>
    <row r="831" spans="1:13" x14ac:dyDescent="0.2">
      <c r="A831" s="8" t="s">
        <v>140</v>
      </c>
      <c r="B831" s="8" t="s">
        <v>37</v>
      </c>
      <c r="C831" s="8" t="str">
        <f>UPPER(A831)&amp;" "&amp;B831</f>
        <v>NEWBERY Jacob</v>
      </c>
      <c r="D831" s="8" t="s">
        <v>4</v>
      </c>
      <c r="E831" s="8" t="s">
        <v>114</v>
      </c>
      <c r="F831" s="9" t="s">
        <v>103</v>
      </c>
      <c r="G831" s="20">
        <v>42414</v>
      </c>
      <c r="H831" s="5">
        <v>123</v>
      </c>
      <c r="I831" s="8" t="s">
        <v>114</v>
      </c>
      <c r="J831" s="45">
        <f t="shared" si="52"/>
        <v>2246</v>
      </c>
      <c r="K831" s="45">
        <f t="shared" si="53"/>
        <v>77.448275862068968</v>
      </c>
      <c r="L831" s="45">
        <f>COUNTIFS($C$6:$C831,C831,$I$6:$I831,I831)</f>
        <v>6</v>
      </c>
      <c r="M831" s="45" t="s">
        <v>386</v>
      </c>
    </row>
    <row r="832" spans="1:13" x14ac:dyDescent="0.2">
      <c r="A832" s="8" t="s">
        <v>140</v>
      </c>
      <c r="B832" s="8" t="s">
        <v>37</v>
      </c>
      <c r="C832" s="8" t="str">
        <f>UPPER(A832)&amp;" "&amp;B832</f>
        <v>NEWBERY Jacob</v>
      </c>
      <c r="D832" s="8" t="s">
        <v>4</v>
      </c>
      <c r="E832" s="8" t="s">
        <v>114</v>
      </c>
      <c r="F832" s="9" t="s">
        <v>103</v>
      </c>
      <c r="G832" s="20">
        <v>42589</v>
      </c>
      <c r="H832" s="5">
        <v>123</v>
      </c>
      <c r="I832" s="8" t="s">
        <v>114</v>
      </c>
      <c r="J832" s="45">
        <f t="shared" si="52"/>
        <v>2246</v>
      </c>
      <c r="K832" s="45">
        <f t="shared" si="53"/>
        <v>77.448275862068968</v>
      </c>
      <c r="L832" s="45">
        <f>COUNTIFS($C$6:$C832,C832,$I$6:$I832,I832)</f>
        <v>7</v>
      </c>
      <c r="M832" s="45" t="s">
        <v>386</v>
      </c>
    </row>
    <row r="833" spans="1:13" x14ac:dyDescent="0.2">
      <c r="A833" s="8" t="s">
        <v>140</v>
      </c>
      <c r="B833" s="8" t="s">
        <v>37</v>
      </c>
      <c r="C833" s="8" t="s">
        <v>279</v>
      </c>
      <c r="D833" s="8" t="s">
        <v>4</v>
      </c>
      <c r="E833" s="8" t="s">
        <v>114</v>
      </c>
      <c r="F833" s="9" t="s">
        <v>103</v>
      </c>
      <c r="G833" s="61">
        <v>42624</v>
      </c>
      <c r="H833" s="5">
        <v>123</v>
      </c>
      <c r="I833" s="8" t="s">
        <v>114</v>
      </c>
      <c r="J833" s="45">
        <f t="shared" si="52"/>
        <v>2246</v>
      </c>
      <c r="K833" s="45">
        <f t="shared" si="53"/>
        <v>77.448275862068968</v>
      </c>
      <c r="L833" s="45">
        <f>COUNTIFS($C$6:$C833,C833,$I$6:$I833,I833)</f>
        <v>8</v>
      </c>
      <c r="M833" s="45" t="s">
        <v>386</v>
      </c>
    </row>
    <row r="834" spans="1:13" x14ac:dyDescent="0.2">
      <c r="A834" s="8" t="s">
        <v>140</v>
      </c>
      <c r="B834" s="8" t="s">
        <v>37</v>
      </c>
      <c r="C834" s="8" t="str">
        <f>UPPER(A834)&amp;" "&amp;B834</f>
        <v>NEWBERY Jacob</v>
      </c>
      <c r="D834" s="8" t="s">
        <v>4</v>
      </c>
      <c r="E834" s="8" t="s">
        <v>114</v>
      </c>
      <c r="F834" s="9" t="s">
        <v>103</v>
      </c>
      <c r="G834" s="20">
        <v>42407</v>
      </c>
      <c r="H834" s="5">
        <v>121</v>
      </c>
      <c r="I834" s="8" t="s">
        <v>114</v>
      </c>
      <c r="J834" s="45">
        <f t="shared" si="52"/>
        <v>2246</v>
      </c>
      <c r="K834" s="45">
        <f t="shared" si="53"/>
        <v>77.448275862068968</v>
      </c>
      <c r="L834" s="45">
        <f>COUNTIFS($C$6:$C834,C834,$I$6:$I834,I834)</f>
        <v>9</v>
      </c>
      <c r="M834" s="45" t="s">
        <v>386</v>
      </c>
    </row>
    <row r="835" spans="1:13" x14ac:dyDescent="0.2">
      <c r="A835" s="8" t="s">
        <v>140</v>
      </c>
      <c r="B835" s="8" t="s">
        <v>37</v>
      </c>
      <c r="C835" s="8" t="s">
        <v>279</v>
      </c>
      <c r="D835" s="8" t="s">
        <v>4</v>
      </c>
      <c r="E835" s="8" t="s">
        <v>114</v>
      </c>
      <c r="F835" s="9" t="s">
        <v>103</v>
      </c>
      <c r="G835" s="61">
        <v>42666</v>
      </c>
      <c r="H835" s="5">
        <v>121</v>
      </c>
      <c r="I835" s="8" t="s">
        <v>114</v>
      </c>
      <c r="J835" s="45">
        <f t="shared" si="52"/>
        <v>2246</v>
      </c>
      <c r="K835" s="45">
        <f t="shared" si="53"/>
        <v>77.448275862068968</v>
      </c>
      <c r="L835" s="45">
        <f>COUNTIFS($C$6:$C835,C835,$I$6:$I835,I835)</f>
        <v>10</v>
      </c>
      <c r="M835" s="45" t="s">
        <v>386</v>
      </c>
    </row>
    <row r="836" spans="1:13" x14ac:dyDescent="0.2">
      <c r="A836" s="8" t="s">
        <v>140</v>
      </c>
      <c r="B836" s="8" t="s">
        <v>37</v>
      </c>
      <c r="C836" s="8" t="s">
        <v>279</v>
      </c>
      <c r="D836" s="8" t="s">
        <v>4</v>
      </c>
      <c r="E836" s="8" t="s">
        <v>114</v>
      </c>
      <c r="F836" s="9" t="s">
        <v>103</v>
      </c>
      <c r="G836" s="61">
        <v>42631</v>
      </c>
      <c r="H836" s="5">
        <v>116</v>
      </c>
      <c r="I836" s="8" t="s">
        <v>114</v>
      </c>
      <c r="J836" s="45">
        <f t="shared" si="52"/>
        <v>2246</v>
      </c>
      <c r="K836" s="45">
        <f t="shared" si="53"/>
        <v>77.448275862068968</v>
      </c>
      <c r="L836" s="45">
        <f>COUNTIFS($C$6:$C836,C836,$I$6:$I836,I836)</f>
        <v>11</v>
      </c>
      <c r="M836" s="45" t="s">
        <v>386</v>
      </c>
    </row>
    <row r="837" spans="1:13" x14ac:dyDescent="0.2">
      <c r="A837" s="8" t="s">
        <v>140</v>
      </c>
      <c r="B837" s="8" t="s">
        <v>37</v>
      </c>
      <c r="C837" s="8" t="str">
        <f>UPPER(A837)&amp;" "&amp;B837</f>
        <v>NEWBERY Jacob</v>
      </c>
      <c r="D837" s="8" t="s">
        <v>4</v>
      </c>
      <c r="E837" s="8" t="s">
        <v>114</v>
      </c>
      <c r="F837" s="9" t="s">
        <v>103</v>
      </c>
      <c r="G837" s="20">
        <v>42400</v>
      </c>
      <c r="H837" s="5">
        <v>114</v>
      </c>
      <c r="I837" s="8" t="s">
        <v>114</v>
      </c>
      <c r="J837" s="45">
        <f t="shared" si="52"/>
        <v>2246</v>
      </c>
      <c r="K837" s="45">
        <f t="shared" si="53"/>
        <v>77.448275862068968</v>
      </c>
      <c r="L837" s="45">
        <f>COUNTIFS($C$6:$C837,C837,$I$6:$I837,I837)</f>
        <v>12</v>
      </c>
      <c r="M837" s="45" t="s">
        <v>386</v>
      </c>
    </row>
    <row r="838" spans="1:13" x14ac:dyDescent="0.2">
      <c r="A838" s="8" t="s">
        <v>140</v>
      </c>
      <c r="B838" s="8" t="s">
        <v>37</v>
      </c>
      <c r="C838" s="8" t="str">
        <f>UPPER(A838)&amp;" "&amp;B838</f>
        <v>NEWBERY Jacob</v>
      </c>
      <c r="D838" s="8" t="s">
        <v>4</v>
      </c>
      <c r="E838" s="8" t="s">
        <v>114</v>
      </c>
      <c r="F838" s="9" t="s">
        <v>103</v>
      </c>
      <c r="G838" s="20">
        <v>42435</v>
      </c>
      <c r="H838" s="5">
        <v>113</v>
      </c>
      <c r="I838" s="8" t="s">
        <v>114</v>
      </c>
      <c r="J838" s="45">
        <f t="shared" si="52"/>
        <v>2246</v>
      </c>
      <c r="K838" s="45">
        <f t="shared" si="53"/>
        <v>77.448275862068968</v>
      </c>
      <c r="L838" s="45">
        <f>COUNTIFS($C$6:$C838,C838,$I$6:$I838,I838)</f>
        <v>13</v>
      </c>
      <c r="M838" s="45" t="s">
        <v>386</v>
      </c>
    </row>
    <row r="839" spans="1:13" x14ac:dyDescent="0.2">
      <c r="A839" s="8" t="s">
        <v>140</v>
      </c>
      <c r="B839" s="8" t="s">
        <v>37</v>
      </c>
      <c r="C839" s="8" t="str">
        <f>UPPER(A839)&amp;" "&amp;B839</f>
        <v>NEWBERY Jacob</v>
      </c>
      <c r="D839" s="8" t="s">
        <v>4</v>
      </c>
      <c r="E839" s="8" t="s">
        <v>114</v>
      </c>
      <c r="F839" s="9" t="s">
        <v>103</v>
      </c>
      <c r="G839" s="20">
        <v>42386</v>
      </c>
      <c r="H839" s="3">
        <v>105</v>
      </c>
      <c r="I839" s="8" t="s">
        <v>114</v>
      </c>
      <c r="J839" s="45">
        <f t="shared" ref="J839:J902" si="56">SUMIFS($H$6:$H$3208,$C$6:$C$3208,$C839,$I$6:$I$3208,$I839)</f>
        <v>2246</v>
      </c>
      <c r="K839" s="45">
        <f t="shared" ref="K839:K902" si="57">IFERROR(J839/$G$5,0)</f>
        <v>77.448275862068968</v>
      </c>
      <c r="L839" s="45">
        <f>COUNTIFS($C$6:$C839,C839,$I$6:$I839,I839)</f>
        <v>14</v>
      </c>
      <c r="M839" s="45" t="s">
        <v>386</v>
      </c>
    </row>
    <row r="840" spans="1:13" x14ac:dyDescent="0.2">
      <c r="A840" s="8" t="s">
        <v>140</v>
      </c>
      <c r="B840" s="8" t="s">
        <v>37</v>
      </c>
      <c r="C840" s="8" t="s">
        <v>279</v>
      </c>
      <c r="D840" s="8" t="s">
        <v>4</v>
      </c>
      <c r="E840" s="8" t="s">
        <v>114</v>
      </c>
      <c r="F840" s="9" t="s">
        <v>103</v>
      </c>
      <c r="G840" s="61">
        <v>42617</v>
      </c>
      <c r="H840" s="5">
        <v>104</v>
      </c>
      <c r="I840" s="8" t="s">
        <v>114</v>
      </c>
      <c r="J840" s="45">
        <f t="shared" si="56"/>
        <v>2246</v>
      </c>
      <c r="K840" s="45">
        <f t="shared" si="57"/>
        <v>77.448275862068968</v>
      </c>
      <c r="L840" s="45">
        <f>COUNTIFS($C$6:$C840,C840,$I$6:$I840,I840)</f>
        <v>15</v>
      </c>
      <c r="M840" s="45" t="s">
        <v>386</v>
      </c>
    </row>
    <row r="841" spans="1:13" x14ac:dyDescent="0.2">
      <c r="A841" s="8" t="s">
        <v>140</v>
      </c>
      <c r="B841" s="8" t="s">
        <v>37</v>
      </c>
      <c r="C841" s="8" t="s">
        <v>279</v>
      </c>
      <c r="D841" s="8" t="s">
        <v>4</v>
      </c>
      <c r="E841" s="8" t="s">
        <v>114</v>
      </c>
      <c r="F841" s="9" t="s">
        <v>103</v>
      </c>
      <c r="G841" s="61">
        <v>42673</v>
      </c>
      <c r="H841" s="5">
        <v>103</v>
      </c>
      <c r="I841" s="8" t="s">
        <v>114</v>
      </c>
      <c r="J841" s="45">
        <f t="shared" si="56"/>
        <v>2246</v>
      </c>
      <c r="K841" s="45">
        <f t="shared" si="57"/>
        <v>77.448275862068968</v>
      </c>
      <c r="L841" s="45">
        <f>COUNTIFS($C$6:$C841,C841,$I$6:$I841,I841)</f>
        <v>16</v>
      </c>
      <c r="M841" s="45" t="s">
        <v>386</v>
      </c>
    </row>
    <row r="842" spans="1:13" x14ac:dyDescent="0.2">
      <c r="A842" s="8" t="s">
        <v>140</v>
      </c>
      <c r="B842" s="8" t="s">
        <v>37</v>
      </c>
      <c r="C842" s="8" t="str">
        <f t="shared" ref="C842:C853" si="58">UPPER(A842)&amp;" "&amp;B842</f>
        <v>NEWBERY Jacob</v>
      </c>
      <c r="D842" s="8" t="s">
        <v>4</v>
      </c>
      <c r="E842" s="8" t="s">
        <v>114</v>
      </c>
      <c r="F842" s="9" t="s">
        <v>103</v>
      </c>
      <c r="G842" s="20">
        <v>42442</v>
      </c>
      <c r="H842" s="5">
        <v>96</v>
      </c>
      <c r="I842" s="8" t="s">
        <v>114</v>
      </c>
      <c r="J842" s="45">
        <f t="shared" si="56"/>
        <v>2246</v>
      </c>
      <c r="K842" s="45">
        <f t="shared" si="57"/>
        <v>77.448275862068968</v>
      </c>
      <c r="L842" s="45">
        <f>COUNTIFS($C$6:$C842,C842,$I$6:$I842,I842)</f>
        <v>17</v>
      </c>
      <c r="M842" s="45" t="s">
        <v>386</v>
      </c>
    </row>
    <row r="843" spans="1:13" x14ac:dyDescent="0.2">
      <c r="A843" s="8" t="s">
        <v>140</v>
      </c>
      <c r="B843" s="8" t="s">
        <v>37</v>
      </c>
      <c r="C843" s="8" t="str">
        <f t="shared" si="58"/>
        <v>NEWBERY Jacob</v>
      </c>
      <c r="D843" s="8" t="s">
        <v>4</v>
      </c>
      <c r="E843" s="8" t="s">
        <v>114</v>
      </c>
      <c r="F843" s="9" t="s">
        <v>103</v>
      </c>
      <c r="G843" s="20">
        <v>42519</v>
      </c>
      <c r="H843" s="5">
        <v>95</v>
      </c>
      <c r="I843" s="8" t="s">
        <v>114</v>
      </c>
      <c r="J843" s="45">
        <f t="shared" si="56"/>
        <v>2246</v>
      </c>
      <c r="K843" s="45">
        <f t="shared" si="57"/>
        <v>77.448275862068968</v>
      </c>
      <c r="L843" s="45">
        <f>COUNTIFS($C$6:$C843,C843,$I$6:$I843,I843)</f>
        <v>18</v>
      </c>
      <c r="M843" s="45" t="s">
        <v>386</v>
      </c>
    </row>
    <row r="844" spans="1:13" x14ac:dyDescent="0.2">
      <c r="A844" s="8" t="s">
        <v>140</v>
      </c>
      <c r="B844" s="8" t="s">
        <v>37</v>
      </c>
      <c r="C844" s="8" t="str">
        <f t="shared" si="58"/>
        <v>NEWBERY Jacob</v>
      </c>
      <c r="D844" s="8" t="s">
        <v>4</v>
      </c>
      <c r="E844" s="8" t="s">
        <v>114</v>
      </c>
      <c r="F844" s="9" t="s">
        <v>103</v>
      </c>
      <c r="G844" s="20">
        <v>42596</v>
      </c>
      <c r="H844" s="5">
        <v>92</v>
      </c>
      <c r="I844" s="8" t="s">
        <v>114</v>
      </c>
      <c r="J844" s="45">
        <f t="shared" si="56"/>
        <v>2246</v>
      </c>
      <c r="K844" s="45">
        <f t="shared" si="57"/>
        <v>77.448275862068968</v>
      </c>
      <c r="L844" s="45">
        <f>COUNTIFS($C$6:$C844,C844,$I$6:$I844,I844)</f>
        <v>19</v>
      </c>
      <c r="M844" s="45" t="s">
        <v>386</v>
      </c>
    </row>
    <row r="845" spans="1:13" x14ac:dyDescent="0.2">
      <c r="A845" s="8" t="s">
        <v>140</v>
      </c>
      <c r="B845" s="8" t="s">
        <v>37</v>
      </c>
      <c r="C845" s="8" t="str">
        <f t="shared" si="58"/>
        <v>NEWBERY Jacob</v>
      </c>
      <c r="D845" s="8" t="s">
        <v>4</v>
      </c>
      <c r="E845" s="8" t="s">
        <v>114</v>
      </c>
      <c r="F845" s="9" t="s">
        <v>103</v>
      </c>
      <c r="G845" s="20">
        <v>42463</v>
      </c>
      <c r="H845" s="5"/>
      <c r="I845" s="8"/>
      <c r="J845" s="45">
        <f t="shared" si="56"/>
        <v>0</v>
      </c>
      <c r="K845" s="45">
        <f t="shared" si="57"/>
        <v>0</v>
      </c>
      <c r="L845" s="45">
        <f>COUNTIFS($C$6:$C845,C845,$I$6:$I845,I845)</f>
        <v>0</v>
      </c>
      <c r="M845" s="45" t="s">
        <v>386</v>
      </c>
    </row>
    <row r="846" spans="1:13" x14ac:dyDescent="0.2">
      <c r="A846" s="8" t="s">
        <v>140</v>
      </c>
      <c r="B846" s="8" t="s">
        <v>37</v>
      </c>
      <c r="C846" s="8" t="str">
        <f t="shared" si="58"/>
        <v>NEWBERY Jacob</v>
      </c>
      <c r="D846" s="8" t="s">
        <v>4</v>
      </c>
      <c r="E846" s="8" t="s">
        <v>114</v>
      </c>
      <c r="F846" s="9" t="s">
        <v>103</v>
      </c>
      <c r="G846" s="20">
        <v>42477</v>
      </c>
      <c r="H846" s="5"/>
      <c r="I846" s="8"/>
      <c r="J846" s="45">
        <f t="shared" si="56"/>
        <v>0</v>
      </c>
      <c r="K846" s="45">
        <f t="shared" si="57"/>
        <v>0</v>
      </c>
      <c r="L846" s="45">
        <f>COUNTIFS($C$6:$C846,C846,$I$6:$I846,I846)</f>
        <v>0</v>
      </c>
      <c r="M846" s="45" t="s">
        <v>386</v>
      </c>
    </row>
    <row r="847" spans="1:13" x14ac:dyDescent="0.2">
      <c r="A847" s="8" t="s">
        <v>140</v>
      </c>
      <c r="B847" s="8" t="s">
        <v>37</v>
      </c>
      <c r="C847" s="8" t="str">
        <f t="shared" si="58"/>
        <v>NEWBERY Jacob</v>
      </c>
      <c r="D847" s="8" t="s">
        <v>4</v>
      </c>
      <c r="E847" s="8" t="s">
        <v>114</v>
      </c>
      <c r="F847" s="9" t="s">
        <v>103</v>
      </c>
      <c r="G847" s="20">
        <v>42505</v>
      </c>
      <c r="H847" s="5"/>
      <c r="I847" s="8"/>
      <c r="J847" s="45">
        <f t="shared" si="56"/>
        <v>0</v>
      </c>
      <c r="K847" s="45">
        <f t="shared" si="57"/>
        <v>0</v>
      </c>
      <c r="L847" s="45">
        <f>COUNTIFS($C$6:$C847,C847,$I$6:$I847,I847)</f>
        <v>0</v>
      </c>
      <c r="M847" s="45" t="s">
        <v>386</v>
      </c>
    </row>
    <row r="848" spans="1:13" x14ac:dyDescent="0.2">
      <c r="A848" s="8" t="s">
        <v>140</v>
      </c>
      <c r="B848" s="8" t="s">
        <v>37</v>
      </c>
      <c r="C848" s="8" t="str">
        <f t="shared" si="58"/>
        <v>NEWBERY Jacob</v>
      </c>
      <c r="D848" s="8" t="s">
        <v>4</v>
      </c>
      <c r="E848" s="8" t="s">
        <v>114</v>
      </c>
      <c r="F848" s="9" t="s">
        <v>103</v>
      </c>
      <c r="G848" s="20">
        <v>42512</v>
      </c>
      <c r="H848" s="5"/>
      <c r="I848" s="8"/>
      <c r="J848" s="45">
        <f t="shared" si="56"/>
        <v>0</v>
      </c>
      <c r="K848" s="45">
        <f t="shared" si="57"/>
        <v>0</v>
      </c>
      <c r="L848" s="45">
        <f>COUNTIFS($C$6:$C848,C848,$I$6:$I848,I848)</f>
        <v>0</v>
      </c>
      <c r="M848" s="45" t="s">
        <v>386</v>
      </c>
    </row>
    <row r="849" spans="1:13" x14ac:dyDescent="0.2">
      <c r="A849" s="8" t="s">
        <v>140</v>
      </c>
      <c r="B849" s="8" t="s">
        <v>37</v>
      </c>
      <c r="C849" s="8" t="str">
        <f t="shared" si="58"/>
        <v>NEWBERY Jacob</v>
      </c>
      <c r="D849" s="8" t="s">
        <v>4</v>
      </c>
      <c r="E849" s="8" t="s">
        <v>114</v>
      </c>
      <c r="F849" s="9" t="s">
        <v>103</v>
      </c>
      <c r="G849" s="20">
        <v>42526</v>
      </c>
      <c r="H849" s="5"/>
      <c r="I849" s="8"/>
      <c r="J849" s="45">
        <f t="shared" si="56"/>
        <v>0</v>
      </c>
      <c r="K849" s="45">
        <f t="shared" si="57"/>
        <v>0</v>
      </c>
      <c r="L849" s="45">
        <f>COUNTIFS($C$6:$C849,C849,$I$6:$I849,I849)</f>
        <v>0</v>
      </c>
      <c r="M849" s="45" t="s">
        <v>386</v>
      </c>
    </row>
    <row r="850" spans="1:13" x14ac:dyDescent="0.2">
      <c r="A850" s="8" t="s">
        <v>140</v>
      </c>
      <c r="B850" s="8" t="s">
        <v>37</v>
      </c>
      <c r="C850" s="8" t="str">
        <f t="shared" si="58"/>
        <v>NEWBERY Jacob</v>
      </c>
      <c r="D850" s="8" t="s">
        <v>4</v>
      </c>
      <c r="E850" s="8" t="s">
        <v>114</v>
      </c>
      <c r="F850" s="9" t="s">
        <v>103</v>
      </c>
      <c r="G850" s="20">
        <v>42540</v>
      </c>
      <c r="H850" s="5"/>
      <c r="I850" s="8"/>
      <c r="J850" s="45">
        <f t="shared" si="56"/>
        <v>0</v>
      </c>
      <c r="K850" s="45">
        <f t="shared" si="57"/>
        <v>0</v>
      </c>
      <c r="L850" s="45">
        <f>COUNTIFS($C$6:$C850,C850,$I$6:$I850,I850)</f>
        <v>0</v>
      </c>
      <c r="M850" s="45" t="s">
        <v>386</v>
      </c>
    </row>
    <row r="851" spans="1:13" x14ac:dyDescent="0.2">
      <c r="A851" s="8" t="s">
        <v>140</v>
      </c>
      <c r="B851" s="8" t="s">
        <v>37</v>
      </c>
      <c r="C851" s="8" t="str">
        <f t="shared" si="58"/>
        <v>NEWBERY Jacob</v>
      </c>
      <c r="D851" s="8" t="s">
        <v>4</v>
      </c>
      <c r="E851" s="8" t="s">
        <v>114</v>
      </c>
      <c r="F851" s="9" t="s">
        <v>103</v>
      </c>
      <c r="G851" s="20">
        <v>42554</v>
      </c>
      <c r="H851" s="5"/>
      <c r="I851" s="8"/>
      <c r="J851" s="45">
        <f t="shared" si="56"/>
        <v>0</v>
      </c>
      <c r="K851" s="45">
        <f t="shared" si="57"/>
        <v>0</v>
      </c>
      <c r="L851" s="45">
        <f>COUNTIFS($C$6:$C851,C851,$I$6:$I851,I851)</f>
        <v>0</v>
      </c>
      <c r="M851" s="45" t="s">
        <v>386</v>
      </c>
    </row>
    <row r="852" spans="1:13" x14ac:dyDescent="0.2">
      <c r="A852" s="8" t="s">
        <v>140</v>
      </c>
      <c r="B852" s="8" t="s">
        <v>37</v>
      </c>
      <c r="C852" s="8" t="str">
        <f t="shared" si="58"/>
        <v>NEWBERY Jacob</v>
      </c>
      <c r="D852" s="8" t="s">
        <v>4</v>
      </c>
      <c r="E852" s="8" t="s">
        <v>114</v>
      </c>
      <c r="F852" s="9" t="s">
        <v>103</v>
      </c>
      <c r="G852" s="20">
        <v>42561</v>
      </c>
      <c r="H852" s="5"/>
      <c r="I852" s="8"/>
      <c r="J852" s="45">
        <f t="shared" si="56"/>
        <v>0</v>
      </c>
      <c r="K852" s="45">
        <f t="shared" si="57"/>
        <v>0</v>
      </c>
      <c r="L852" s="45">
        <f>COUNTIFS($C$6:$C852,C852,$I$6:$I852,I852)</f>
        <v>0</v>
      </c>
      <c r="M852" s="45" t="s">
        <v>386</v>
      </c>
    </row>
    <row r="853" spans="1:13" x14ac:dyDescent="0.2">
      <c r="A853" s="8" t="s">
        <v>140</v>
      </c>
      <c r="B853" s="8" t="s">
        <v>37</v>
      </c>
      <c r="C853" s="8" t="str">
        <f t="shared" si="58"/>
        <v>NEWBERY Jacob</v>
      </c>
      <c r="D853" s="8" t="s">
        <v>4</v>
      </c>
      <c r="E853" s="8" t="s">
        <v>114</v>
      </c>
      <c r="F853" s="9" t="s">
        <v>103</v>
      </c>
      <c r="G853" s="20">
        <v>42610</v>
      </c>
      <c r="H853" s="5"/>
      <c r="I853" s="8"/>
      <c r="J853" s="45">
        <f t="shared" si="56"/>
        <v>0</v>
      </c>
      <c r="K853" s="45">
        <f t="shared" si="57"/>
        <v>0</v>
      </c>
      <c r="L853" s="45">
        <f>COUNTIFS($C$6:$C853,C853,$I$6:$I853,I853)</f>
        <v>0</v>
      </c>
      <c r="M853" s="45" t="s">
        <v>386</v>
      </c>
    </row>
    <row r="854" spans="1:13" x14ac:dyDescent="0.2">
      <c r="A854" s="8" t="s">
        <v>140</v>
      </c>
      <c r="B854" s="8" t="s">
        <v>37</v>
      </c>
      <c r="C854" s="8" t="s">
        <v>279</v>
      </c>
      <c r="D854" s="8" t="s">
        <v>4</v>
      </c>
      <c r="E854" s="8" t="s">
        <v>114</v>
      </c>
      <c r="F854" s="9" t="s">
        <v>103</v>
      </c>
      <c r="G854" s="61">
        <v>42652</v>
      </c>
      <c r="H854" s="5"/>
      <c r="I854" s="8"/>
      <c r="J854" s="45">
        <f t="shared" si="56"/>
        <v>0</v>
      </c>
      <c r="K854" s="45">
        <f t="shared" si="57"/>
        <v>0</v>
      </c>
      <c r="L854" s="45">
        <f>COUNTIFS($C$6:$C854,C854,$I$6:$I854,I854)</f>
        <v>0</v>
      </c>
      <c r="M854" s="45" t="s">
        <v>386</v>
      </c>
    </row>
    <row r="855" spans="1:13" x14ac:dyDescent="0.2">
      <c r="A855" s="8" t="s">
        <v>140</v>
      </c>
      <c r="B855" s="8" t="s">
        <v>38</v>
      </c>
      <c r="C855" s="8" t="s">
        <v>280</v>
      </c>
      <c r="D855" s="8" t="s">
        <v>4</v>
      </c>
      <c r="E855" s="8" t="s">
        <v>114</v>
      </c>
      <c r="F855" s="9" t="s">
        <v>103</v>
      </c>
      <c r="G855" s="61">
        <v>42673</v>
      </c>
      <c r="H855" s="5">
        <v>143</v>
      </c>
      <c r="I855" s="8" t="s">
        <v>114</v>
      </c>
      <c r="J855" s="45">
        <f t="shared" si="56"/>
        <v>1970</v>
      </c>
      <c r="K855" s="45">
        <f t="shared" si="57"/>
        <v>67.931034482758619</v>
      </c>
      <c r="L855" s="45">
        <f>COUNTIFS($C$6:$C855,C855,$I$6:$I855,I855)</f>
        <v>1</v>
      </c>
      <c r="M855" s="45" t="s">
        <v>386</v>
      </c>
    </row>
    <row r="856" spans="1:13" x14ac:dyDescent="0.2">
      <c r="A856" s="8" t="s">
        <v>140</v>
      </c>
      <c r="B856" s="8" t="s">
        <v>38</v>
      </c>
      <c r="C856" s="8" t="s">
        <v>280</v>
      </c>
      <c r="D856" s="8" t="s">
        <v>4</v>
      </c>
      <c r="E856" s="8" t="s">
        <v>114</v>
      </c>
      <c r="F856" s="9" t="s">
        <v>103</v>
      </c>
      <c r="G856" s="61">
        <v>42659</v>
      </c>
      <c r="H856" s="5">
        <v>141</v>
      </c>
      <c r="I856" s="8" t="s">
        <v>114</v>
      </c>
      <c r="J856" s="45">
        <f t="shared" si="56"/>
        <v>1970</v>
      </c>
      <c r="K856" s="45">
        <f t="shared" si="57"/>
        <v>67.931034482758619</v>
      </c>
      <c r="L856" s="45">
        <f>COUNTIFS($C$6:$C856,C856,$I$6:$I856,I856)</f>
        <v>2</v>
      </c>
      <c r="M856" s="45" t="s">
        <v>386</v>
      </c>
    </row>
    <row r="857" spans="1:13" x14ac:dyDescent="0.2">
      <c r="A857" s="8" t="s">
        <v>140</v>
      </c>
      <c r="B857" s="8" t="s">
        <v>38</v>
      </c>
      <c r="C857" s="8" t="s">
        <v>280</v>
      </c>
      <c r="D857" s="8" t="s">
        <v>4</v>
      </c>
      <c r="E857" s="8" t="s">
        <v>114</v>
      </c>
      <c r="F857" s="9" t="s">
        <v>103</v>
      </c>
      <c r="G857" s="61">
        <v>42617</v>
      </c>
      <c r="H857" s="5">
        <v>130</v>
      </c>
      <c r="I857" s="8" t="s">
        <v>114</v>
      </c>
      <c r="J857" s="45">
        <f t="shared" si="56"/>
        <v>1970</v>
      </c>
      <c r="K857" s="45">
        <f t="shared" si="57"/>
        <v>67.931034482758619</v>
      </c>
      <c r="L857" s="45">
        <f>COUNTIFS($C$6:$C857,C857,$I$6:$I857,I857)</f>
        <v>3</v>
      </c>
      <c r="M857" s="45" t="s">
        <v>386</v>
      </c>
    </row>
    <row r="858" spans="1:13" x14ac:dyDescent="0.2">
      <c r="A858" s="8" t="s">
        <v>140</v>
      </c>
      <c r="B858" s="8" t="s">
        <v>38</v>
      </c>
      <c r="C858" s="8" t="str">
        <f>UPPER(A858)&amp;" "&amp;B858</f>
        <v>NEWBERY Patrick</v>
      </c>
      <c r="D858" s="8" t="s">
        <v>4</v>
      </c>
      <c r="E858" s="8" t="s">
        <v>114</v>
      </c>
      <c r="F858" s="9" t="s">
        <v>103</v>
      </c>
      <c r="G858" s="20">
        <v>42442</v>
      </c>
      <c r="H858" s="5">
        <v>129</v>
      </c>
      <c r="I858" s="8" t="s">
        <v>114</v>
      </c>
      <c r="J858" s="45">
        <f t="shared" si="56"/>
        <v>1970</v>
      </c>
      <c r="K858" s="45">
        <f t="shared" si="57"/>
        <v>67.931034482758619</v>
      </c>
      <c r="L858" s="45">
        <f>COUNTIFS($C$6:$C858,C858,$I$6:$I858,I858)</f>
        <v>4</v>
      </c>
      <c r="M858" s="45" t="s">
        <v>386</v>
      </c>
    </row>
    <row r="859" spans="1:13" x14ac:dyDescent="0.2">
      <c r="A859" s="8" t="s">
        <v>140</v>
      </c>
      <c r="B859" s="8" t="s">
        <v>38</v>
      </c>
      <c r="C859" s="8" t="str">
        <f>UPPER(A859)&amp;" "&amp;B859</f>
        <v>NEWBERY Patrick</v>
      </c>
      <c r="D859" s="8" t="s">
        <v>4</v>
      </c>
      <c r="E859" s="8" t="s">
        <v>114</v>
      </c>
      <c r="F859" s="9" t="s">
        <v>103</v>
      </c>
      <c r="G859" s="20">
        <v>42421</v>
      </c>
      <c r="H859" s="5">
        <v>126</v>
      </c>
      <c r="I859" s="8" t="s">
        <v>114</v>
      </c>
      <c r="J859" s="45">
        <f t="shared" si="56"/>
        <v>1970</v>
      </c>
      <c r="K859" s="45">
        <f t="shared" si="57"/>
        <v>67.931034482758619</v>
      </c>
      <c r="L859" s="45">
        <f>COUNTIFS($C$6:$C859,C859,$I$6:$I859,I859)</f>
        <v>5</v>
      </c>
      <c r="M859" s="45" t="s">
        <v>386</v>
      </c>
    </row>
    <row r="860" spans="1:13" x14ac:dyDescent="0.2">
      <c r="A860" s="8" t="s">
        <v>140</v>
      </c>
      <c r="B860" s="8" t="s">
        <v>38</v>
      </c>
      <c r="C860" s="8" t="str">
        <f>UPPER(A860)&amp;" "&amp;B860</f>
        <v>NEWBERY Patrick</v>
      </c>
      <c r="D860" s="8" t="s">
        <v>4</v>
      </c>
      <c r="E860" s="8" t="s">
        <v>114</v>
      </c>
      <c r="F860" s="9" t="s">
        <v>103</v>
      </c>
      <c r="G860" s="20">
        <v>42428</v>
      </c>
      <c r="H860" s="5">
        <v>115</v>
      </c>
      <c r="I860" s="8" t="s">
        <v>114</v>
      </c>
      <c r="J860" s="45">
        <f t="shared" si="56"/>
        <v>1970</v>
      </c>
      <c r="K860" s="45">
        <f t="shared" si="57"/>
        <v>67.931034482758619</v>
      </c>
      <c r="L860" s="45">
        <f>COUNTIFS($C$6:$C860,C860,$I$6:$I860,I860)</f>
        <v>6</v>
      </c>
      <c r="M860" s="45" t="s">
        <v>386</v>
      </c>
    </row>
    <row r="861" spans="1:13" x14ac:dyDescent="0.2">
      <c r="A861" s="8" t="s">
        <v>140</v>
      </c>
      <c r="B861" s="8" t="s">
        <v>38</v>
      </c>
      <c r="C861" s="8" t="s">
        <v>280</v>
      </c>
      <c r="D861" s="8" t="s">
        <v>4</v>
      </c>
      <c r="E861" s="8" t="s">
        <v>114</v>
      </c>
      <c r="F861" s="9" t="s">
        <v>103</v>
      </c>
      <c r="G861" s="61">
        <v>42624</v>
      </c>
      <c r="H861" s="5">
        <v>115</v>
      </c>
      <c r="I861" s="8" t="s">
        <v>114</v>
      </c>
      <c r="J861" s="45">
        <f t="shared" si="56"/>
        <v>1970</v>
      </c>
      <c r="K861" s="45">
        <f t="shared" si="57"/>
        <v>67.931034482758619</v>
      </c>
      <c r="L861" s="45">
        <f>COUNTIFS($C$6:$C861,C861,$I$6:$I861,I861)</f>
        <v>7</v>
      </c>
      <c r="M861" s="45" t="s">
        <v>386</v>
      </c>
    </row>
    <row r="862" spans="1:13" x14ac:dyDescent="0.2">
      <c r="A862" s="8" t="s">
        <v>140</v>
      </c>
      <c r="B862" s="8" t="s">
        <v>38</v>
      </c>
      <c r="C862" s="8" t="str">
        <f>UPPER(A862)&amp;" "&amp;B862</f>
        <v>NEWBERY Patrick</v>
      </c>
      <c r="D862" s="8" t="s">
        <v>4</v>
      </c>
      <c r="E862" s="8" t="s">
        <v>114</v>
      </c>
      <c r="F862" s="9" t="s">
        <v>103</v>
      </c>
      <c r="G862" s="20">
        <v>42596</v>
      </c>
      <c r="H862" s="5">
        <v>114</v>
      </c>
      <c r="I862" s="8" t="s">
        <v>114</v>
      </c>
      <c r="J862" s="45">
        <f t="shared" si="56"/>
        <v>1970</v>
      </c>
      <c r="K862" s="45">
        <f t="shared" si="57"/>
        <v>67.931034482758619</v>
      </c>
      <c r="L862" s="45">
        <f>COUNTIFS($C$6:$C862,C862,$I$6:$I862,I862)</f>
        <v>8</v>
      </c>
      <c r="M862" s="45" t="s">
        <v>386</v>
      </c>
    </row>
    <row r="863" spans="1:13" x14ac:dyDescent="0.2">
      <c r="A863" s="8" t="s">
        <v>140</v>
      </c>
      <c r="B863" s="8" t="s">
        <v>38</v>
      </c>
      <c r="C863" s="8" t="str">
        <f>UPPER(A863)&amp;" "&amp;B863</f>
        <v>NEWBERY Patrick</v>
      </c>
      <c r="D863" s="8" t="s">
        <v>4</v>
      </c>
      <c r="E863" s="8" t="s">
        <v>114</v>
      </c>
      <c r="F863" s="9" t="s">
        <v>103</v>
      </c>
      <c r="G863" s="20">
        <v>42519</v>
      </c>
      <c r="H863" s="5">
        <v>107</v>
      </c>
      <c r="I863" s="8" t="s">
        <v>114</v>
      </c>
      <c r="J863" s="45">
        <f t="shared" si="56"/>
        <v>1970</v>
      </c>
      <c r="K863" s="45">
        <f t="shared" si="57"/>
        <v>67.931034482758619</v>
      </c>
      <c r="L863" s="45">
        <f>COUNTIFS($C$6:$C863,C863,$I$6:$I863,I863)</f>
        <v>9</v>
      </c>
      <c r="M863" s="45" t="s">
        <v>386</v>
      </c>
    </row>
    <row r="864" spans="1:13" x14ac:dyDescent="0.2">
      <c r="A864" s="8" t="s">
        <v>140</v>
      </c>
      <c r="B864" s="8" t="s">
        <v>38</v>
      </c>
      <c r="C864" s="8" t="str">
        <f>UPPER(A864)&amp;" "&amp;B864</f>
        <v>NEWBERY Patrick</v>
      </c>
      <c r="D864" s="8" t="s">
        <v>4</v>
      </c>
      <c r="E864" s="8" t="s">
        <v>114</v>
      </c>
      <c r="F864" s="9" t="s">
        <v>103</v>
      </c>
      <c r="G864" s="20">
        <v>42386</v>
      </c>
      <c r="H864" s="3">
        <v>106</v>
      </c>
      <c r="I864" s="8" t="s">
        <v>114</v>
      </c>
      <c r="J864" s="45">
        <f t="shared" si="56"/>
        <v>1970</v>
      </c>
      <c r="K864" s="45">
        <f t="shared" si="57"/>
        <v>67.931034482758619</v>
      </c>
      <c r="L864" s="45">
        <f>COUNTIFS($C$6:$C864,C864,$I$6:$I864,I864)</f>
        <v>10</v>
      </c>
      <c r="M864" s="45" t="s">
        <v>386</v>
      </c>
    </row>
    <row r="865" spans="1:13" x14ac:dyDescent="0.2">
      <c r="A865" s="8" t="s">
        <v>140</v>
      </c>
      <c r="B865" s="8" t="s">
        <v>38</v>
      </c>
      <c r="C865" s="8" t="str">
        <f>UPPER(A865)&amp;" "&amp;B865</f>
        <v>NEWBERY Patrick</v>
      </c>
      <c r="D865" s="8" t="s">
        <v>4</v>
      </c>
      <c r="E865" s="8" t="s">
        <v>114</v>
      </c>
      <c r="F865" s="9" t="s">
        <v>103</v>
      </c>
      <c r="G865" s="20">
        <v>42526</v>
      </c>
      <c r="H865" s="5">
        <v>99</v>
      </c>
      <c r="I865" s="8" t="s">
        <v>114</v>
      </c>
      <c r="J865" s="45">
        <f t="shared" si="56"/>
        <v>1970</v>
      </c>
      <c r="K865" s="45">
        <f t="shared" si="57"/>
        <v>67.931034482758619</v>
      </c>
      <c r="L865" s="45">
        <f>COUNTIFS($C$6:$C865,C865,$I$6:$I865,I865)</f>
        <v>11</v>
      </c>
      <c r="M865" s="45" t="s">
        <v>386</v>
      </c>
    </row>
    <row r="866" spans="1:13" x14ac:dyDescent="0.2">
      <c r="A866" s="8" t="s">
        <v>140</v>
      </c>
      <c r="B866" s="8" t="s">
        <v>38</v>
      </c>
      <c r="C866" s="8" t="s">
        <v>280</v>
      </c>
      <c r="D866" s="8" t="s">
        <v>4</v>
      </c>
      <c r="E866" s="8" t="s">
        <v>114</v>
      </c>
      <c r="F866" s="9" t="s">
        <v>103</v>
      </c>
      <c r="G866" s="61">
        <v>42631</v>
      </c>
      <c r="H866" s="5">
        <v>99</v>
      </c>
      <c r="I866" s="8" t="s">
        <v>114</v>
      </c>
      <c r="J866" s="45">
        <f t="shared" si="56"/>
        <v>1970</v>
      </c>
      <c r="K866" s="45">
        <f t="shared" si="57"/>
        <v>67.931034482758619</v>
      </c>
      <c r="L866" s="45">
        <f>COUNTIFS($C$6:$C866,C866,$I$6:$I866,I866)</f>
        <v>12</v>
      </c>
      <c r="M866" s="45" t="s">
        <v>386</v>
      </c>
    </row>
    <row r="867" spans="1:13" x14ac:dyDescent="0.2">
      <c r="A867" s="8" t="s">
        <v>140</v>
      </c>
      <c r="B867" s="8" t="s">
        <v>38</v>
      </c>
      <c r="C867" s="8" t="str">
        <f>UPPER(A867)&amp;" "&amp;B867</f>
        <v>NEWBERY Patrick</v>
      </c>
      <c r="D867" s="8" t="s">
        <v>4</v>
      </c>
      <c r="E867" s="8" t="s">
        <v>114</v>
      </c>
      <c r="F867" s="9" t="s">
        <v>103</v>
      </c>
      <c r="G867" s="20">
        <v>42589</v>
      </c>
      <c r="H867" s="5">
        <v>98</v>
      </c>
      <c r="I867" s="8" t="s">
        <v>114</v>
      </c>
      <c r="J867" s="45">
        <f t="shared" si="56"/>
        <v>1970</v>
      </c>
      <c r="K867" s="45">
        <f t="shared" si="57"/>
        <v>67.931034482758619</v>
      </c>
      <c r="L867" s="45">
        <f>COUNTIFS($C$6:$C867,C867,$I$6:$I867,I867)</f>
        <v>13</v>
      </c>
      <c r="M867" s="45" t="s">
        <v>386</v>
      </c>
    </row>
    <row r="868" spans="1:13" x14ac:dyDescent="0.2">
      <c r="A868" s="8" t="s">
        <v>140</v>
      </c>
      <c r="B868" s="8" t="s">
        <v>38</v>
      </c>
      <c r="C868" s="8" t="str">
        <f>UPPER(A868)&amp;" "&amp;B868</f>
        <v>NEWBERY Patrick</v>
      </c>
      <c r="D868" s="8" t="s">
        <v>4</v>
      </c>
      <c r="E868" s="8" t="s">
        <v>114</v>
      </c>
      <c r="F868" s="9" t="s">
        <v>103</v>
      </c>
      <c r="G868" s="20">
        <v>42435</v>
      </c>
      <c r="H868" s="5">
        <v>96</v>
      </c>
      <c r="I868" s="8" t="s">
        <v>114</v>
      </c>
      <c r="J868" s="45">
        <f t="shared" si="56"/>
        <v>1970</v>
      </c>
      <c r="K868" s="45">
        <f t="shared" si="57"/>
        <v>67.931034482758619</v>
      </c>
      <c r="L868" s="45">
        <f>COUNTIFS($C$6:$C868,C868,$I$6:$I868,I868)</f>
        <v>14</v>
      </c>
      <c r="M868" s="45" t="s">
        <v>386</v>
      </c>
    </row>
    <row r="869" spans="1:13" x14ac:dyDescent="0.2">
      <c r="A869" s="8" t="s">
        <v>140</v>
      </c>
      <c r="B869" s="8" t="s">
        <v>38</v>
      </c>
      <c r="C869" s="8" t="str">
        <f>UPPER(A869)&amp;" "&amp;B869</f>
        <v>NEWBERY Patrick</v>
      </c>
      <c r="D869" s="8" t="s">
        <v>4</v>
      </c>
      <c r="E869" s="8" t="s">
        <v>114</v>
      </c>
      <c r="F869" s="9" t="s">
        <v>103</v>
      </c>
      <c r="G869" s="20">
        <v>42449</v>
      </c>
      <c r="H869" s="5">
        <v>90</v>
      </c>
      <c r="I869" s="8" t="s">
        <v>114</v>
      </c>
      <c r="J869" s="45">
        <f t="shared" si="56"/>
        <v>1970</v>
      </c>
      <c r="K869" s="45">
        <f t="shared" si="57"/>
        <v>67.931034482758619</v>
      </c>
      <c r="L869" s="45">
        <f>COUNTIFS($C$6:$C869,C869,$I$6:$I869,I869)</f>
        <v>15</v>
      </c>
      <c r="M869" s="45" t="s">
        <v>386</v>
      </c>
    </row>
    <row r="870" spans="1:13" x14ac:dyDescent="0.2">
      <c r="A870" s="8" t="s">
        <v>140</v>
      </c>
      <c r="B870" s="8" t="s">
        <v>38</v>
      </c>
      <c r="C870" s="8" t="str">
        <f>UPPER(A870)&amp;" "&amp;B870</f>
        <v>NEWBERY Patrick</v>
      </c>
      <c r="D870" s="8" t="s">
        <v>4</v>
      </c>
      <c r="E870" s="8" t="s">
        <v>114</v>
      </c>
      <c r="F870" s="9" t="s">
        <v>103</v>
      </c>
      <c r="G870" s="20">
        <v>42414</v>
      </c>
      <c r="H870" s="5">
        <v>89</v>
      </c>
      <c r="I870" s="8" t="s">
        <v>114</v>
      </c>
      <c r="J870" s="45">
        <f t="shared" si="56"/>
        <v>1970</v>
      </c>
      <c r="K870" s="45">
        <f t="shared" si="57"/>
        <v>67.931034482758619</v>
      </c>
      <c r="L870" s="45">
        <f>COUNTIFS($C$6:$C870,C870,$I$6:$I870,I870)</f>
        <v>16</v>
      </c>
      <c r="M870" s="45" t="s">
        <v>386</v>
      </c>
    </row>
    <row r="871" spans="1:13" x14ac:dyDescent="0.2">
      <c r="A871" s="8" t="s">
        <v>140</v>
      </c>
      <c r="B871" s="8" t="s">
        <v>38</v>
      </c>
      <c r="C871" s="8" t="str">
        <f>UPPER(A871)&amp;" "&amp;B871</f>
        <v>NEWBERY Patrick</v>
      </c>
      <c r="D871" s="8" t="s">
        <v>4</v>
      </c>
      <c r="E871" s="8" t="s">
        <v>114</v>
      </c>
      <c r="F871" s="9" t="s">
        <v>103</v>
      </c>
      <c r="G871" s="20">
        <v>42407</v>
      </c>
      <c r="H871" s="5">
        <v>88</v>
      </c>
      <c r="I871" s="8" t="s">
        <v>114</v>
      </c>
      <c r="J871" s="45">
        <f t="shared" si="56"/>
        <v>1970</v>
      </c>
      <c r="K871" s="45">
        <f t="shared" si="57"/>
        <v>67.931034482758619</v>
      </c>
      <c r="L871" s="45">
        <f>COUNTIFS($C$6:$C871,C871,$I$6:$I871,I871)</f>
        <v>17</v>
      </c>
      <c r="M871" s="45" t="s">
        <v>386</v>
      </c>
    </row>
    <row r="872" spans="1:13" x14ac:dyDescent="0.2">
      <c r="A872" s="8" t="s">
        <v>140</v>
      </c>
      <c r="B872" s="8" t="s">
        <v>38</v>
      </c>
      <c r="C872" s="8" t="s">
        <v>280</v>
      </c>
      <c r="D872" s="8" t="s">
        <v>4</v>
      </c>
      <c r="E872" s="8" t="s">
        <v>114</v>
      </c>
      <c r="F872" s="9" t="s">
        <v>103</v>
      </c>
      <c r="G872" s="61">
        <v>42645</v>
      </c>
      <c r="H872" s="5">
        <v>85</v>
      </c>
      <c r="I872" s="8" t="s">
        <v>114</v>
      </c>
      <c r="J872" s="45">
        <f t="shared" si="56"/>
        <v>1970</v>
      </c>
      <c r="K872" s="45">
        <f t="shared" si="57"/>
        <v>67.931034482758619</v>
      </c>
      <c r="L872" s="45">
        <f>COUNTIFS($C$6:$C872,C872,$I$6:$I872,I872)</f>
        <v>18</v>
      </c>
      <c r="M872" s="45" t="s">
        <v>386</v>
      </c>
    </row>
    <row r="873" spans="1:13" x14ac:dyDescent="0.2">
      <c r="A873" s="8" t="s">
        <v>140</v>
      </c>
      <c r="B873" s="8" t="s">
        <v>38</v>
      </c>
      <c r="C873" s="8" t="str">
        <f t="shared" ref="C873:C881" si="59">UPPER(A873)&amp;" "&amp;B873</f>
        <v>NEWBERY Patrick</v>
      </c>
      <c r="D873" s="8" t="s">
        <v>4</v>
      </c>
      <c r="E873" s="8" t="s">
        <v>114</v>
      </c>
      <c r="F873" s="9" t="s">
        <v>103</v>
      </c>
      <c r="G873" s="20">
        <v>42400</v>
      </c>
      <c r="H873" s="5"/>
      <c r="I873" s="8"/>
      <c r="J873" s="45">
        <f t="shared" si="56"/>
        <v>0</v>
      </c>
      <c r="K873" s="45">
        <f t="shared" si="57"/>
        <v>0</v>
      </c>
      <c r="L873" s="45">
        <f>COUNTIFS($C$6:$C873,C873,$I$6:$I873,I873)</f>
        <v>0</v>
      </c>
      <c r="M873" s="45" t="s">
        <v>386</v>
      </c>
    </row>
    <row r="874" spans="1:13" x14ac:dyDescent="0.2">
      <c r="A874" s="8" t="s">
        <v>140</v>
      </c>
      <c r="B874" s="8" t="s">
        <v>38</v>
      </c>
      <c r="C874" s="8" t="str">
        <f t="shared" si="59"/>
        <v>NEWBERY Patrick</v>
      </c>
      <c r="D874" s="8" t="s">
        <v>4</v>
      </c>
      <c r="E874" s="8" t="s">
        <v>114</v>
      </c>
      <c r="F874" s="9" t="s">
        <v>103</v>
      </c>
      <c r="G874" s="20">
        <v>42463</v>
      </c>
      <c r="H874" s="5"/>
      <c r="I874" s="8"/>
      <c r="J874" s="45">
        <f t="shared" si="56"/>
        <v>0</v>
      </c>
      <c r="K874" s="45">
        <f t="shared" si="57"/>
        <v>0</v>
      </c>
      <c r="L874" s="45">
        <f>COUNTIFS($C$6:$C874,C874,$I$6:$I874,I874)</f>
        <v>0</v>
      </c>
      <c r="M874" s="45" t="s">
        <v>386</v>
      </c>
    </row>
    <row r="875" spans="1:13" x14ac:dyDescent="0.2">
      <c r="A875" s="8" t="s">
        <v>140</v>
      </c>
      <c r="B875" s="8" t="s">
        <v>38</v>
      </c>
      <c r="C875" s="8" t="str">
        <f t="shared" si="59"/>
        <v>NEWBERY Patrick</v>
      </c>
      <c r="D875" s="8" t="s">
        <v>4</v>
      </c>
      <c r="E875" s="8" t="s">
        <v>114</v>
      </c>
      <c r="F875" s="9" t="s">
        <v>103</v>
      </c>
      <c r="G875" s="20">
        <v>42477</v>
      </c>
      <c r="H875" s="5"/>
      <c r="I875" s="8"/>
      <c r="J875" s="45">
        <f t="shared" si="56"/>
        <v>0</v>
      </c>
      <c r="K875" s="45">
        <f t="shared" si="57"/>
        <v>0</v>
      </c>
      <c r="L875" s="45">
        <f>COUNTIFS($C$6:$C875,C875,$I$6:$I875,I875)</f>
        <v>0</v>
      </c>
      <c r="M875" s="45" t="s">
        <v>386</v>
      </c>
    </row>
    <row r="876" spans="1:13" x14ac:dyDescent="0.2">
      <c r="A876" s="8" t="s">
        <v>140</v>
      </c>
      <c r="B876" s="8" t="s">
        <v>38</v>
      </c>
      <c r="C876" s="8" t="str">
        <f t="shared" si="59"/>
        <v>NEWBERY Patrick</v>
      </c>
      <c r="D876" s="8" t="s">
        <v>4</v>
      </c>
      <c r="E876" s="8" t="s">
        <v>114</v>
      </c>
      <c r="F876" s="9" t="s">
        <v>103</v>
      </c>
      <c r="G876" s="20">
        <v>42505</v>
      </c>
      <c r="H876" s="5"/>
      <c r="I876" s="8"/>
      <c r="J876" s="45">
        <f t="shared" si="56"/>
        <v>0</v>
      </c>
      <c r="K876" s="45">
        <f t="shared" si="57"/>
        <v>0</v>
      </c>
      <c r="L876" s="45">
        <f>COUNTIFS($C$6:$C876,C876,$I$6:$I876,I876)</f>
        <v>0</v>
      </c>
      <c r="M876" s="45" t="s">
        <v>386</v>
      </c>
    </row>
    <row r="877" spans="1:13" x14ac:dyDescent="0.2">
      <c r="A877" s="8" t="s">
        <v>140</v>
      </c>
      <c r="B877" s="8" t="s">
        <v>38</v>
      </c>
      <c r="C877" s="8" t="str">
        <f t="shared" si="59"/>
        <v>NEWBERY Patrick</v>
      </c>
      <c r="D877" s="8" t="s">
        <v>4</v>
      </c>
      <c r="E877" s="8" t="s">
        <v>114</v>
      </c>
      <c r="F877" s="9" t="s">
        <v>103</v>
      </c>
      <c r="G877" s="20">
        <v>42512</v>
      </c>
      <c r="H877" s="5"/>
      <c r="I877" s="8"/>
      <c r="J877" s="45">
        <f t="shared" si="56"/>
        <v>0</v>
      </c>
      <c r="K877" s="45">
        <f t="shared" si="57"/>
        <v>0</v>
      </c>
      <c r="L877" s="45">
        <f>COUNTIFS($C$6:$C877,C877,$I$6:$I877,I877)</f>
        <v>0</v>
      </c>
      <c r="M877" s="45" t="s">
        <v>386</v>
      </c>
    </row>
    <row r="878" spans="1:13" x14ac:dyDescent="0.2">
      <c r="A878" s="8" t="s">
        <v>140</v>
      </c>
      <c r="B878" s="8" t="s">
        <v>38</v>
      </c>
      <c r="C878" s="8" t="str">
        <f t="shared" si="59"/>
        <v>NEWBERY Patrick</v>
      </c>
      <c r="D878" s="8" t="s">
        <v>4</v>
      </c>
      <c r="E878" s="8" t="s">
        <v>114</v>
      </c>
      <c r="F878" s="9" t="s">
        <v>103</v>
      </c>
      <c r="G878" s="20">
        <v>42540</v>
      </c>
      <c r="H878" s="5"/>
      <c r="I878" s="8"/>
      <c r="J878" s="45">
        <f t="shared" si="56"/>
        <v>0</v>
      </c>
      <c r="K878" s="45">
        <f t="shared" si="57"/>
        <v>0</v>
      </c>
      <c r="L878" s="45">
        <f>COUNTIFS($C$6:$C878,C878,$I$6:$I878,I878)</f>
        <v>0</v>
      </c>
      <c r="M878" s="45" t="s">
        <v>386</v>
      </c>
    </row>
    <row r="879" spans="1:13" x14ac:dyDescent="0.2">
      <c r="A879" s="8" t="s">
        <v>140</v>
      </c>
      <c r="B879" s="8" t="s">
        <v>38</v>
      </c>
      <c r="C879" s="8" t="str">
        <f t="shared" si="59"/>
        <v>NEWBERY Patrick</v>
      </c>
      <c r="D879" s="8" t="s">
        <v>4</v>
      </c>
      <c r="E879" s="8" t="s">
        <v>114</v>
      </c>
      <c r="F879" s="9" t="s">
        <v>103</v>
      </c>
      <c r="G879" s="20">
        <v>42554</v>
      </c>
      <c r="H879" s="5"/>
      <c r="I879" s="8"/>
      <c r="J879" s="45">
        <f t="shared" si="56"/>
        <v>0</v>
      </c>
      <c r="K879" s="45">
        <f t="shared" si="57"/>
        <v>0</v>
      </c>
      <c r="L879" s="45">
        <f>COUNTIFS($C$6:$C879,C879,$I$6:$I879,I879)</f>
        <v>0</v>
      </c>
      <c r="M879" s="45" t="s">
        <v>386</v>
      </c>
    </row>
    <row r="880" spans="1:13" x14ac:dyDescent="0.2">
      <c r="A880" s="8" t="s">
        <v>140</v>
      </c>
      <c r="B880" s="8" t="s">
        <v>38</v>
      </c>
      <c r="C880" s="8" t="str">
        <f t="shared" si="59"/>
        <v>NEWBERY Patrick</v>
      </c>
      <c r="D880" s="8" t="s">
        <v>4</v>
      </c>
      <c r="E880" s="8" t="s">
        <v>114</v>
      </c>
      <c r="F880" s="9" t="s">
        <v>103</v>
      </c>
      <c r="G880" s="20">
        <v>42561</v>
      </c>
      <c r="H880" s="5"/>
      <c r="I880" s="8"/>
      <c r="J880" s="45">
        <f t="shared" si="56"/>
        <v>0</v>
      </c>
      <c r="K880" s="45">
        <f t="shared" si="57"/>
        <v>0</v>
      </c>
      <c r="L880" s="45">
        <f>COUNTIFS($C$6:$C880,C880,$I$6:$I880,I880)</f>
        <v>0</v>
      </c>
      <c r="M880" s="45" t="s">
        <v>386</v>
      </c>
    </row>
    <row r="881" spans="1:13" x14ac:dyDescent="0.2">
      <c r="A881" s="8" t="s">
        <v>140</v>
      </c>
      <c r="B881" s="8" t="s">
        <v>38</v>
      </c>
      <c r="C881" s="8" t="str">
        <f t="shared" si="59"/>
        <v>NEWBERY Patrick</v>
      </c>
      <c r="D881" s="8" t="s">
        <v>4</v>
      </c>
      <c r="E881" s="8" t="s">
        <v>114</v>
      </c>
      <c r="F881" s="9" t="s">
        <v>103</v>
      </c>
      <c r="G881" s="20">
        <v>42610</v>
      </c>
      <c r="H881" s="5"/>
      <c r="I881" s="8"/>
      <c r="J881" s="45">
        <f t="shared" si="56"/>
        <v>0</v>
      </c>
      <c r="K881" s="45">
        <f t="shared" si="57"/>
        <v>0</v>
      </c>
      <c r="L881" s="45">
        <f>COUNTIFS($C$6:$C881,C881,$I$6:$I881,I881)</f>
        <v>0</v>
      </c>
      <c r="M881" s="45" t="s">
        <v>386</v>
      </c>
    </row>
    <row r="882" spans="1:13" x14ac:dyDescent="0.2">
      <c r="A882" s="8" t="s">
        <v>140</v>
      </c>
      <c r="B882" s="8" t="s">
        <v>38</v>
      </c>
      <c r="C882" s="8" t="s">
        <v>280</v>
      </c>
      <c r="D882" s="8" t="s">
        <v>4</v>
      </c>
      <c r="E882" s="8" t="s">
        <v>114</v>
      </c>
      <c r="F882" s="9" t="s">
        <v>103</v>
      </c>
      <c r="G882" s="61">
        <v>42652</v>
      </c>
      <c r="H882" s="5"/>
      <c r="I882" s="8"/>
      <c r="J882" s="45">
        <f t="shared" si="56"/>
        <v>0</v>
      </c>
      <c r="K882" s="45">
        <f t="shared" si="57"/>
        <v>0</v>
      </c>
      <c r="L882" s="45">
        <f>COUNTIFS($C$6:$C882,C882,$I$6:$I882,I882)</f>
        <v>0</v>
      </c>
      <c r="M882" s="45" t="s">
        <v>386</v>
      </c>
    </row>
    <row r="883" spans="1:13" x14ac:dyDescent="0.2">
      <c r="A883" s="8" t="s">
        <v>140</v>
      </c>
      <c r="B883" s="8" t="s">
        <v>38</v>
      </c>
      <c r="C883" s="8" t="s">
        <v>280</v>
      </c>
      <c r="D883" s="8" t="s">
        <v>4</v>
      </c>
      <c r="E883" s="8" t="s">
        <v>114</v>
      </c>
      <c r="F883" s="9" t="s">
        <v>103</v>
      </c>
      <c r="G883" s="61">
        <v>42666</v>
      </c>
      <c r="H883" s="5"/>
      <c r="I883" s="8"/>
      <c r="J883" s="45">
        <f t="shared" si="56"/>
        <v>0</v>
      </c>
      <c r="K883" s="45">
        <f t="shared" si="57"/>
        <v>0</v>
      </c>
      <c r="L883" s="45">
        <f>COUNTIFS($C$6:$C883,C883,$I$6:$I883,I883)</f>
        <v>0</v>
      </c>
      <c r="M883" s="45" t="s">
        <v>386</v>
      </c>
    </row>
    <row r="884" spans="1:13" x14ac:dyDescent="0.2">
      <c r="A884" s="8" t="s">
        <v>171</v>
      </c>
      <c r="B884" s="8" t="s">
        <v>70</v>
      </c>
      <c r="C884" s="8" t="s">
        <v>374</v>
      </c>
      <c r="D884" s="8" t="s">
        <v>1</v>
      </c>
      <c r="E884" s="8" t="s">
        <v>0</v>
      </c>
      <c r="F884" s="9" t="s">
        <v>103</v>
      </c>
      <c r="G884" s="61">
        <v>42617</v>
      </c>
      <c r="H884" s="5">
        <v>59</v>
      </c>
      <c r="I884" s="8" t="s">
        <v>0</v>
      </c>
      <c r="J884" s="45">
        <f t="shared" si="56"/>
        <v>59</v>
      </c>
      <c r="K884" s="45">
        <f t="shared" si="57"/>
        <v>2.0344827586206895</v>
      </c>
      <c r="L884" s="45">
        <f>COUNTIFS($C$6:$C884,C884,$I$6:$I884,I884)</f>
        <v>1</v>
      </c>
      <c r="M884" s="45" t="s">
        <v>387</v>
      </c>
    </row>
    <row r="885" spans="1:13" x14ac:dyDescent="0.2">
      <c r="A885" s="8" t="s">
        <v>171</v>
      </c>
      <c r="B885" s="8" t="s">
        <v>70</v>
      </c>
      <c r="C885" s="8" t="s">
        <v>374</v>
      </c>
      <c r="D885" s="8" t="s">
        <v>1</v>
      </c>
      <c r="E885" s="8" t="s">
        <v>0</v>
      </c>
      <c r="F885" s="9" t="s">
        <v>103</v>
      </c>
      <c r="G885" s="61">
        <v>42624</v>
      </c>
      <c r="H885" s="5"/>
      <c r="I885" s="8"/>
      <c r="J885" s="45">
        <f t="shared" si="56"/>
        <v>0</v>
      </c>
      <c r="K885" s="45">
        <f t="shared" si="57"/>
        <v>0</v>
      </c>
      <c r="L885" s="45">
        <f>COUNTIFS($C$6:$C885,C885,$I$6:$I885,I885)</f>
        <v>0</v>
      </c>
      <c r="M885" s="45" t="s">
        <v>387</v>
      </c>
    </row>
    <row r="886" spans="1:13" x14ac:dyDescent="0.2">
      <c r="A886" s="8" t="s">
        <v>171</v>
      </c>
      <c r="B886" s="8" t="s">
        <v>70</v>
      </c>
      <c r="C886" s="8" t="s">
        <v>374</v>
      </c>
      <c r="D886" s="8" t="s">
        <v>1</v>
      </c>
      <c r="E886" s="8" t="s">
        <v>0</v>
      </c>
      <c r="F886" s="9" t="s">
        <v>103</v>
      </c>
      <c r="G886" s="61">
        <v>42631</v>
      </c>
      <c r="H886" s="5"/>
      <c r="I886" s="8"/>
      <c r="J886" s="45">
        <f t="shared" si="56"/>
        <v>0</v>
      </c>
      <c r="K886" s="45">
        <f t="shared" si="57"/>
        <v>0</v>
      </c>
      <c r="L886" s="45">
        <f>COUNTIFS($C$6:$C886,C886,$I$6:$I886,I886)</f>
        <v>0</v>
      </c>
      <c r="M886" s="45" t="s">
        <v>387</v>
      </c>
    </row>
    <row r="887" spans="1:13" x14ac:dyDescent="0.2">
      <c r="A887" s="8" t="s">
        <v>171</v>
      </c>
      <c r="B887" s="8" t="s">
        <v>70</v>
      </c>
      <c r="C887" s="8" t="s">
        <v>374</v>
      </c>
      <c r="D887" s="8" t="s">
        <v>1</v>
      </c>
      <c r="E887" s="8" t="s">
        <v>0</v>
      </c>
      <c r="F887" s="9" t="s">
        <v>103</v>
      </c>
      <c r="G887" s="61">
        <v>42652</v>
      </c>
      <c r="H887" s="5"/>
      <c r="I887" s="8"/>
      <c r="J887" s="45">
        <f t="shared" si="56"/>
        <v>0</v>
      </c>
      <c r="K887" s="45">
        <f t="shared" si="57"/>
        <v>0</v>
      </c>
      <c r="L887" s="45">
        <f>COUNTIFS($C$6:$C887,C887,$I$6:$I887,I887)</f>
        <v>0</v>
      </c>
      <c r="M887" s="45" t="s">
        <v>387</v>
      </c>
    </row>
    <row r="888" spans="1:13" x14ac:dyDescent="0.2">
      <c r="A888" s="8" t="s">
        <v>171</v>
      </c>
      <c r="B888" s="8" t="s">
        <v>70</v>
      </c>
      <c r="C888" s="8" t="s">
        <v>374</v>
      </c>
      <c r="D888" s="8" t="s">
        <v>1</v>
      </c>
      <c r="E888" s="8" t="s">
        <v>0</v>
      </c>
      <c r="F888" s="9" t="s">
        <v>103</v>
      </c>
      <c r="G888" s="61">
        <v>42645</v>
      </c>
      <c r="H888" s="5"/>
      <c r="I888" s="8"/>
      <c r="J888" s="45">
        <f t="shared" si="56"/>
        <v>0</v>
      </c>
      <c r="K888" s="45">
        <f t="shared" si="57"/>
        <v>0</v>
      </c>
      <c r="L888" s="45">
        <f>COUNTIFS($C$6:$C888,C888,$I$6:$I888,I888)</f>
        <v>0</v>
      </c>
      <c r="M888" s="45" t="s">
        <v>387</v>
      </c>
    </row>
    <row r="889" spans="1:13" x14ac:dyDescent="0.2">
      <c r="A889" s="8" t="s">
        <v>171</v>
      </c>
      <c r="B889" s="8" t="s">
        <v>70</v>
      </c>
      <c r="C889" s="8" t="s">
        <v>374</v>
      </c>
      <c r="D889" s="8" t="s">
        <v>1</v>
      </c>
      <c r="E889" s="8" t="s">
        <v>0</v>
      </c>
      <c r="F889" s="9" t="s">
        <v>103</v>
      </c>
      <c r="G889" s="61">
        <v>42659</v>
      </c>
      <c r="H889" s="5"/>
      <c r="I889" s="8"/>
      <c r="J889" s="45">
        <f t="shared" si="56"/>
        <v>0</v>
      </c>
      <c r="K889" s="45">
        <f t="shared" si="57"/>
        <v>0</v>
      </c>
      <c r="L889" s="45">
        <f>COUNTIFS($C$6:$C889,C889,$I$6:$I889,I889)</f>
        <v>0</v>
      </c>
      <c r="M889" s="45" t="s">
        <v>387</v>
      </c>
    </row>
    <row r="890" spans="1:13" x14ac:dyDescent="0.2">
      <c r="A890" s="8" t="s">
        <v>171</v>
      </c>
      <c r="B890" s="8" t="s">
        <v>70</v>
      </c>
      <c r="C890" s="8" t="s">
        <v>374</v>
      </c>
      <c r="D890" s="8" t="s">
        <v>1</v>
      </c>
      <c r="E890" s="8" t="s">
        <v>0</v>
      </c>
      <c r="F890" s="9" t="s">
        <v>103</v>
      </c>
      <c r="G890" s="61">
        <v>42666</v>
      </c>
      <c r="H890" s="5"/>
      <c r="I890" s="8"/>
      <c r="J890" s="45">
        <f t="shared" si="56"/>
        <v>0</v>
      </c>
      <c r="K890" s="45">
        <f t="shared" si="57"/>
        <v>0</v>
      </c>
      <c r="L890" s="45">
        <f>COUNTIFS($C$6:$C890,C890,$I$6:$I890,I890)</f>
        <v>0</v>
      </c>
      <c r="M890" s="45" t="s">
        <v>387</v>
      </c>
    </row>
    <row r="891" spans="1:13" x14ac:dyDescent="0.2">
      <c r="A891" s="8" t="s">
        <v>171</v>
      </c>
      <c r="B891" s="8" t="s">
        <v>70</v>
      </c>
      <c r="C891" s="8" t="s">
        <v>374</v>
      </c>
      <c r="D891" s="8" t="s">
        <v>1</v>
      </c>
      <c r="E891" s="8" t="s">
        <v>0</v>
      </c>
      <c r="F891" s="9" t="s">
        <v>103</v>
      </c>
      <c r="G891" s="61">
        <v>42673</v>
      </c>
      <c r="H891" s="5"/>
      <c r="I891" s="8"/>
      <c r="J891" s="45">
        <f t="shared" si="56"/>
        <v>0</v>
      </c>
      <c r="K891" s="45">
        <f t="shared" si="57"/>
        <v>0</v>
      </c>
      <c r="L891" s="45">
        <f>COUNTIFS($C$6:$C891,C891,$I$6:$I891,I891)</f>
        <v>0</v>
      </c>
      <c r="M891" s="45" t="s">
        <v>387</v>
      </c>
    </row>
    <row r="892" spans="1:13" x14ac:dyDescent="0.2">
      <c r="A892" s="8" t="s">
        <v>171</v>
      </c>
      <c r="B892" s="8" t="s">
        <v>80</v>
      </c>
      <c r="C892" s="8" t="str">
        <f>UPPER(A892)&amp;" "&amp;B892</f>
        <v>NOORDHUIS Josh</v>
      </c>
      <c r="D892" s="8" t="s">
        <v>2</v>
      </c>
      <c r="E892" s="8" t="s">
        <v>0</v>
      </c>
      <c r="F892" s="9" t="s">
        <v>103</v>
      </c>
      <c r="G892" s="20">
        <v>42512</v>
      </c>
      <c r="H892" s="5">
        <v>84</v>
      </c>
      <c r="I892" s="8" t="s">
        <v>197</v>
      </c>
      <c r="J892" s="45">
        <f t="shared" si="56"/>
        <v>230</v>
      </c>
      <c r="K892" s="45">
        <f t="shared" si="57"/>
        <v>7.931034482758621</v>
      </c>
      <c r="L892" s="45">
        <f>COUNTIFS($C$6:$C892,C892,$I$6:$I892,I892)</f>
        <v>1</v>
      </c>
      <c r="M892" s="45" t="s">
        <v>387</v>
      </c>
    </row>
    <row r="893" spans="1:13" x14ac:dyDescent="0.2">
      <c r="A893" s="8" t="s">
        <v>171</v>
      </c>
      <c r="B893" s="8" t="s">
        <v>80</v>
      </c>
      <c r="C893" s="8" t="str">
        <f>UPPER(A893)&amp;" "&amp;B893</f>
        <v>NOORDHUIS Josh</v>
      </c>
      <c r="D893" s="8" t="s">
        <v>2</v>
      </c>
      <c r="E893" s="8" t="s">
        <v>0</v>
      </c>
      <c r="F893" s="9" t="s">
        <v>103</v>
      </c>
      <c r="G893" s="20">
        <v>42526</v>
      </c>
      <c r="H893" s="5">
        <v>78</v>
      </c>
      <c r="I893" s="8" t="s">
        <v>197</v>
      </c>
      <c r="J893" s="45">
        <f t="shared" si="56"/>
        <v>230</v>
      </c>
      <c r="K893" s="45">
        <f t="shared" si="57"/>
        <v>7.931034482758621</v>
      </c>
      <c r="L893" s="45">
        <f>COUNTIFS($C$6:$C893,C893,$I$6:$I893,I893)</f>
        <v>2</v>
      </c>
      <c r="M893" s="45" t="s">
        <v>387</v>
      </c>
    </row>
    <row r="894" spans="1:13" x14ac:dyDescent="0.2">
      <c r="A894" s="8" t="s">
        <v>171</v>
      </c>
      <c r="B894" s="8" t="s">
        <v>80</v>
      </c>
      <c r="C894" s="8" t="str">
        <f>UPPER(A894)&amp;" "&amp;B894</f>
        <v>NOORDHUIS Josh</v>
      </c>
      <c r="D894" s="8" t="s">
        <v>2</v>
      </c>
      <c r="E894" s="8" t="s">
        <v>0</v>
      </c>
      <c r="F894" s="9" t="s">
        <v>103</v>
      </c>
      <c r="G894" s="20">
        <v>42519</v>
      </c>
      <c r="H894" s="5">
        <v>68</v>
      </c>
      <c r="I894" s="8" t="s">
        <v>197</v>
      </c>
      <c r="J894" s="45">
        <f t="shared" si="56"/>
        <v>230</v>
      </c>
      <c r="K894" s="45">
        <f t="shared" si="57"/>
        <v>7.931034482758621</v>
      </c>
      <c r="L894" s="45">
        <f>COUNTIFS($C$6:$C894,C894,$I$6:$I894,I894)</f>
        <v>3</v>
      </c>
      <c r="M894" s="45" t="s">
        <v>387</v>
      </c>
    </row>
    <row r="895" spans="1:13" x14ac:dyDescent="0.2">
      <c r="A895" s="8" t="s">
        <v>171</v>
      </c>
      <c r="B895" s="8" t="s">
        <v>80</v>
      </c>
      <c r="C895" s="8" t="s">
        <v>281</v>
      </c>
      <c r="D895" s="8" t="s">
        <v>2</v>
      </c>
      <c r="E895" s="8" t="s">
        <v>0</v>
      </c>
      <c r="F895" s="9" t="s">
        <v>103</v>
      </c>
      <c r="G895" s="61">
        <v>42617</v>
      </c>
      <c r="H895" s="5">
        <v>79</v>
      </c>
      <c r="I895" s="8" t="s">
        <v>0</v>
      </c>
      <c r="J895" s="45">
        <f t="shared" si="56"/>
        <v>120</v>
      </c>
      <c r="K895" s="45">
        <f t="shared" si="57"/>
        <v>4.1379310344827589</v>
      </c>
      <c r="L895" s="45">
        <f>COUNTIFS($C$6:$C895,C895,$I$6:$I895,I895)</f>
        <v>1</v>
      </c>
      <c r="M895" s="45" t="s">
        <v>387</v>
      </c>
    </row>
    <row r="896" spans="1:13" x14ac:dyDescent="0.2">
      <c r="A896" s="8" t="s">
        <v>171</v>
      </c>
      <c r="B896" s="8" t="s">
        <v>80</v>
      </c>
      <c r="C896" s="8" t="str">
        <f t="shared" ref="C896:C913" si="60">UPPER(A896)&amp;" "&amp;B896</f>
        <v>NOORDHUIS Josh</v>
      </c>
      <c r="D896" s="8" t="s">
        <v>2</v>
      </c>
      <c r="E896" s="8" t="s">
        <v>0</v>
      </c>
      <c r="F896" s="9" t="s">
        <v>103</v>
      </c>
      <c r="G896" s="20">
        <v>42421</v>
      </c>
      <c r="H896" s="5">
        <v>41</v>
      </c>
      <c r="I896" s="8" t="s">
        <v>0</v>
      </c>
      <c r="J896" s="45">
        <f t="shared" si="56"/>
        <v>120</v>
      </c>
      <c r="K896" s="45">
        <f t="shared" si="57"/>
        <v>4.1379310344827589</v>
      </c>
      <c r="L896" s="45">
        <f>COUNTIFS($C$6:$C896,C896,$I$6:$I896,I896)</f>
        <v>2</v>
      </c>
      <c r="M896" s="45" t="s">
        <v>387</v>
      </c>
    </row>
    <row r="897" spans="1:13" x14ac:dyDescent="0.2">
      <c r="A897" s="8" t="s">
        <v>171</v>
      </c>
      <c r="B897" s="8" t="s">
        <v>80</v>
      </c>
      <c r="C897" s="8" t="str">
        <f t="shared" si="60"/>
        <v>NOORDHUIS Josh</v>
      </c>
      <c r="D897" s="8" t="s">
        <v>2</v>
      </c>
      <c r="E897" s="8" t="s">
        <v>0</v>
      </c>
      <c r="F897" s="9" t="s">
        <v>103</v>
      </c>
      <c r="G897" s="20">
        <v>42386</v>
      </c>
      <c r="H897" s="3"/>
      <c r="I897" s="8"/>
      <c r="J897" s="45">
        <f t="shared" si="56"/>
        <v>0</v>
      </c>
      <c r="K897" s="45">
        <f t="shared" si="57"/>
        <v>0</v>
      </c>
      <c r="L897" s="45">
        <f>COUNTIFS($C$6:$C897,C897,$I$6:$I897,I897)</f>
        <v>0</v>
      </c>
      <c r="M897" s="45" t="s">
        <v>387</v>
      </c>
    </row>
    <row r="898" spans="1:13" x14ac:dyDescent="0.2">
      <c r="A898" s="8" t="s">
        <v>171</v>
      </c>
      <c r="B898" s="8" t="s">
        <v>80</v>
      </c>
      <c r="C898" s="8" t="str">
        <f t="shared" si="60"/>
        <v>NOORDHUIS Josh</v>
      </c>
      <c r="D898" s="8" t="s">
        <v>2</v>
      </c>
      <c r="E898" s="8" t="s">
        <v>0</v>
      </c>
      <c r="F898" s="9" t="s">
        <v>103</v>
      </c>
      <c r="G898" s="20">
        <v>42400</v>
      </c>
      <c r="H898" s="5"/>
      <c r="I898" s="8"/>
      <c r="J898" s="45">
        <f t="shared" si="56"/>
        <v>0</v>
      </c>
      <c r="K898" s="45">
        <f t="shared" si="57"/>
        <v>0</v>
      </c>
      <c r="L898" s="45">
        <f>COUNTIFS($C$6:$C898,C898,$I$6:$I898,I898)</f>
        <v>0</v>
      </c>
      <c r="M898" s="45" t="s">
        <v>387</v>
      </c>
    </row>
    <row r="899" spans="1:13" x14ac:dyDescent="0.2">
      <c r="A899" s="8" t="s">
        <v>171</v>
      </c>
      <c r="B899" s="8" t="s">
        <v>80</v>
      </c>
      <c r="C899" s="8" t="str">
        <f t="shared" si="60"/>
        <v>NOORDHUIS Josh</v>
      </c>
      <c r="D899" s="8" t="s">
        <v>2</v>
      </c>
      <c r="E899" s="8" t="s">
        <v>0</v>
      </c>
      <c r="F899" s="9" t="s">
        <v>103</v>
      </c>
      <c r="G899" s="20">
        <v>42407</v>
      </c>
      <c r="H899" s="5"/>
      <c r="I899" s="8"/>
      <c r="J899" s="45">
        <f t="shared" si="56"/>
        <v>0</v>
      </c>
      <c r="K899" s="45">
        <f t="shared" si="57"/>
        <v>0</v>
      </c>
      <c r="L899" s="45">
        <f>COUNTIFS($C$6:$C899,C899,$I$6:$I899,I899)</f>
        <v>0</v>
      </c>
      <c r="M899" s="45" t="s">
        <v>387</v>
      </c>
    </row>
    <row r="900" spans="1:13" x14ac:dyDescent="0.2">
      <c r="A900" s="8" t="s">
        <v>171</v>
      </c>
      <c r="B900" s="8" t="s">
        <v>80</v>
      </c>
      <c r="C900" s="8" t="str">
        <f t="shared" si="60"/>
        <v>NOORDHUIS Josh</v>
      </c>
      <c r="D900" s="8" t="s">
        <v>2</v>
      </c>
      <c r="E900" s="8" t="s">
        <v>0</v>
      </c>
      <c r="F900" s="9" t="s">
        <v>103</v>
      </c>
      <c r="G900" s="20">
        <v>42414</v>
      </c>
      <c r="H900" s="5"/>
      <c r="I900" s="8"/>
      <c r="J900" s="45">
        <f t="shared" si="56"/>
        <v>0</v>
      </c>
      <c r="K900" s="45">
        <f t="shared" si="57"/>
        <v>0</v>
      </c>
      <c r="L900" s="45">
        <f>COUNTIFS($C$6:$C900,C900,$I$6:$I900,I900)</f>
        <v>0</v>
      </c>
      <c r="M900" s="45" t="s">
        <v>387</v>
      </c>
    </row>
    <row r="901" spans="1:13" x14ac:dyDescent="0.2">
      <c r="A901" s="8" t="s">
        <v>171</v>
      </c>
      <c r="B901" s="8" t="s">
        <v>80</v>
      </c>
      <c r="C901" s="8" t="str">
        <f t="shared" si="60"/>
        <v>NOORDHUIS Josh</v>
      </c>
      <c r="D901" s="8" t="s">
        <v>2</v>
      </c>
      <c r="E901" s="8" t="s">
        <v>0</v>
      </c>
      <c r="F901" s="9" t="s">
        <v>103</v>
      </c>
      <c r="G901" s="20">
        <v>42428</v>
      </c>
      <c r="H901" s="5"/>
      <c r="I901" s="8"/>
      <c r="J901" s="45">
        <f t="shared" si="56"/>
        <v>0</v>
      </c>
      <c r="K901" s="45">
        <f t="shared" si="57"/>
        <v>0</v>
      </c>
      <c r="L901" s="45">
        <f>COUNTIFS($C$6:$C901,C901,$I$6:$I901,I901)</f>
        <v>0</v>
      </c>
      <c r="M901" s="45" t="s">
        <v>387</v>
      </c>
    </row>
    <row r="902" spans="1:13" x14ac:dyDescent="0.2">
      <c r="A902" s="8" t="s">
        <v>171</v>
      </c>
      <c r="B902" s="8" t="s">
        <v>80</v>
      </c>
      <c r="C902" s="8" t="str">
        <f t="shared" si="60"/>
        <v>NOORDHUIS Josh</v>
      </c>
      <c r="D902" s="8" t="s">
        <v>2</v>
      </c>
      <c r="E902" s="8" t="s">
        <v>0</v>
      </c>
      <c r="F902" s="9" t="s">
        <v>103</v>
      </c>
      <c r="G902" s="20">
        <v>42435</v>
      </c>
      <c r="H902" s="5"/>
      <c r="I902" s="8"/>
      <c r="J902" s="45">
        <f t="shared" si="56"/>
        <v>0</v>
      </c>
      <c r="K902" s="45">
        <f t="shared" si="57"/>
        <v>0</v>
      </c>
      <c r="L902" s="45">
        <f>COUNTIFS($C$6:$C902,C902,$I$6:$I902,I902)</f>
        <v>0</v>
      </c>
      <c r="M902" s="45" t="s">
        <v>387</v>
      </c>
    </row>
    <row r="903" spans="1:13" x14ac:dyDescent="0.2">
      <c r="A903" s="8" t="s">
        <v>171</v>
      </c>
      <c r="B903" s="8" t="s">
        <v>80</v>
      </c>
      <c r="C903" s="8" t="str">
        <f t="shared" si="60"/>
        <v>NOORDHUIS Josh</v>
      </c>
      <c r="D903" s="8" t="s">
        <v>2</v>
      </c>
      <c r="E903" s="8" t="s">
        <v>0</v>
      </c>
      <c r="F903" s="9" t="s">
        <v>103</v>
      </c>
      <c r="G903" s="20">
        <v>42442</v>
      </c>
      <c r="H903" s="5"/>
      <c r="I903" s="8"/>
      <c r="J903" s="45">
        <f t="shared" ref="J903:J966" si="61">SUMIFS($H$6:$H$3208,$C$6:$C$3208,$C903,$I$6:$I$3208,$I903)</f>
        <v>0</v>
      </c>
      <c r="K903" s="45">
        <f t="shared" ref="K903:K966" si="62">IFERROR(J903/$G$5,0)</f>
        <v>0</v>
      </c>
      <c r="L903" s="45">
        <f>COUNTIFS($C$6:$C903,C903,$I$6:$I903,I903)</f>
        <v>0</v>
      </c>
      <c r="M903" s="45" t="s">
        <v>387</v>
      </c>
    </row>
    <row r="904" spans="1:13" x14ac:dyDescent="0.2">
      <c r="A904" s="8" t="s">
        <v>171</v>
      </c>
      <c r="B904" s="8" t="s">
        <v>80</v>
      </c>
      <c r="C904" s="8" t="str">
        <f t="shared" si="60"/>
        <v>NOORDHUIS Josh</v>
      </c>
      <c r="D904" s="8" t="s">
        <v>2</v>
      </c>
      <c r="E904" s="8" t="s">
        <v>0</v>
      </c>
      <c r="F904" s="9" t="s">
        <v>103</v>
      </c>
      <c r="G904" s="20">
        <v>42449</v>
      </c>
      <c r="H904" s="5"/>
      <c r="I904" s="8"/>
      <c r="J904" s="45">
        <f t="shared" si="61"/>
        <v>0</v>
      </c>
      <c r="K904" s="45">
        <f t="shared" si="62"/>
        <v>0</v>
      </c>
      <c r="L904" s="45">
        <f>COUNTIFS($C$6:$C904,C904,$I$6:$I904,I904)</f>
        <v>0</v>
      </c>
      <c r="M904" s="45" t="s">
        <v>387</v>
      </c>
    </row>
    <row r="905" spans="1:13" x14ac:dyDescent="0.2">
      <c r="A905" s="8" t="s">
        <v>171</v>
      </c>
      <c r="B905" s="8" t="s">
        <v>80</v>
      </c>
      <c r="C905" s="8" t="str">
        <f t="shared" si="60"/>
        <v>NOORDHUIS Josh</v>
      </c>
      <c r="D905" s="8" t="s">
        <v>2</v>
      </c>
      <c r="E905" s="8" t="s">
        <v>0</v>
      </c>
      <c r="F905" s="9" t="s">
        <v>103</v>
      </c>
      <c r="G905" s="20">
        <v>42463</v>
      </c>
      <c r="H905" s="5"/>
      <c r="I905" s="8"/>
      <c r="J905" s="45">
        <f t="shared" si="61"/>
        <v>0</v>
      </c>
      <c r="K905" s="45">
        <f t="shared" si="62"/>
        <v>0</v>
      </c>
      <c r="L905" s="45">
        <f>COUNTIFS($C$6:$C905,C905,$I$6:$I905,I905)</f>
        <v>0</v>
      </c>
      <c r="M905" s="45" t="s">
        <v>387</v>
      </c>
    </row>
    <row r="906" spans="1:13" x14ac:dyDescent="0.2">
      <c r="A906" s="8" t="s">
        <v>171</v>
      </c>
      <c r="B906" s="8" t="s">
        <v>80</v>
      </c>
      <c r="C906" s="8" t="str">
        <f t="shared" si="60"/>
        <v>NOORDHUIS Josh</v>
      </c>
      <c r="D906" s="8" t="s">
        <v>2</v>
      </c>
      <c r="E906" s="8" t="s">
        <v>0</v>
      </c>
      <c r="F906" s="9" t="s">
        <v>103</v>
      </c>
      <c r="G906" s="20">
        <v>42477</v>
      </c>
      <c r="H906" s="5"/>
      <c r="I906" s="8"/>
      <c r="J906" s="45">
        <f t="shared" si="61"/>
        <v>0</v>
      </c>
      <c r="K906" s="45">
        <f t="shared" si="62"/>
        <v>0</v>
      </c>
      <c r="L906" s="45">
        <f>COUNTIFS($C$6:$C906,C906,$I$6:$I906,I906)</f>
        <v>0</v>
      </c>
      <c r="M906" s="45" t="s">
        <v>387</v>
      </c>
    </row>
    <row r="907" spans="1:13" x14ac:dyDescent="0.2">
      <c r="A907" s="8" t="s">
        <v>171</v>
      </c>
      <c r="B907" s="8" t="s">
        <v>80</v>
      </c>
      <c r="C907" s="8" t="str">
        <f t="shared" si="60"/>
        <v>NOORDHUIS Josh</v>
      </c>
      <c r="D907" s="8" t="s">
        <v>2</v>
      </c>
      <c r="E907" s="8" t="s">
        <v>0</v>
      </c>
      <c r="F907" s="9" t="s">
        <v>103</v>
      </c>
      <c r="G907" s="20">
        <v>42505</v>
      </c>
      <c r="H907" s="5"/>
      <c r="I907" s="8"/>
      <c r="J907" s="45">
        <f t="shared" si="61"/>
        <v>0</v>
      </c>
      <c r="K907" s="45">
        <f t="shared" si="62"/>
        <v>0</v>
      </c>
      <c r="L907" s="45">
        <f>COUNTIFS($C$6:$C907,C907,$I$6:$I907,I907)</f>
        <v>0</v>
      </c>
      <c r="M907" s="45" t="s">
        <v>387</v>
      </c>
    </row>
    <row r="908" spans="1:13" x14ac:dyDescent="0.2">
      <c r="A908" s="8" t="s">
        <v>171</v>
      </c>
      <c r="B908" s="8" t="s">
        <v>80</v>
      </c>
      <c r="C908" s="8" t="str">
        <f t="shared" si="60"/>
        <v>NOORDHUIS Josh</v>
      </c>
      <c r="D908" s="8" t="s">
        <v>2</v>
      </c>
      <c r="E908" s="8" t="s">
        <v>0</v>
      </c>
      <c r="F908" s="9" t="s">
        <v>103</v>
      </c>
      <c r="G908" s="20">
        <v>42540</v>
      </c>
      <c r="H908" s="5"/>
      <c r="I908" s="8"/>
      <c r="J908" s="45">
        <f t="shared" si="61"/>
        <v>0</v>
      </c>
      <c r="K908" s="45">
        <f t="shared" si="62"/>
        <v>0</v>
      </c>
      <c r="L908" s="45">
        <f>COUNTIFS($C$6:$C908,C908,$I$6:$I908,I908)</f>
        <v>0</v>
      </c>
      <c r="M908" s="45" t="s">
        <v>387</v>
      </c>
    </row>
    <row r="909" spans="1:13" x14ac:dyDescent="0.2">
      <c r="A909" s="8" t="s">
        <v>171</v>
      </c>
      <c r="B909" s="8" t="s">
        <v>80</v>
      </c>
      <c r="C909" s="8" t="str">
        <f t="shared" si="60"/>
        <v>NOORDHUIS Josh</v>
      </c>
      <c r="D909" s="8" t="s">
        <v>2</v>
      </c>
      <c r="E909" s="8" t="s">
        <v>0</v>
      </c>
      <c r="F909" s="9" t="s">
        <v>103</v>
      </c>
      <c r="G909" s="20">
        <v>42554</v>
      </c>
      <c r="H909" s="5"/>
      <c r="I909" s="8"/>
      <c r="J909" s="45">
        <f t="shared" si="61"/>
        <v>0</v>
      </c>
      <c r="K909" s="45">
        <f t="shared" si="62"/>
        <v>0</v>
      </c>
      <c r="L909" s="45">
        <f>COUNTIFS($C$6:$C909,C909,$I$6:$I909,I909)</f>
        <v>0</v>
      </c>
      <c r="M909" s="45" t="s">
        <v>387</v>
      </c>
    </row>
    <row r="910" spans="1:13" x14ac:dyDescent="0.2">
      <c r="A910" s="8" t="s">
        <v>171</v>
      </c>
      <c r="B910" s="8" t="s">
        <v>80</v>
      </c>
      <c r="C910" s="8" t="str">
        <f t="shared" si="60"/>
        <v>NOORDHUIS Josh</v>
      </c>
      <c r="D910" s="8" t="s">
        <v>2</v>
      </c>
      <c r="E910" s="8" t="s">
        <v>0</v>
      </c>
      <c r="F910" s="9" t="s">
        <v>103</v>
      </c>
      <c r="G910" s="20">
        <v>42561</v>
      </c>
      <c r="H910" s="5"/>
      <c r="I910" s="8"/>
      <c r="J910" s="45">
        <f t="shared" si="61"/>
        <v>0</v>
      </c>
      <c r="K910" s="45">
        <f t="shared" si="62"/>
        <v>0</v>
      </c>
      <c r="L910" s="45">
        <f>COUNTIFS($C$6:$C910,C910,$I$6:$I910,I910)</f>
        <v>0</v>
      </c>
      <c r="M910" s="45" t="s">
        <v>387</v>
      </c>
    </row>
    <row r="911" spans="1:13" x14ac:dyDescent="0.2">
      <c r="A911" s="8" t="s">
        <v>171</v>
      </c>
      <c r="B911" s="8" t="s">
        <v>80</v>
      </c>
      <c r="C911" s="8" t="str">
        <f t="shared" si="60"/>
        <v>NOORDHUIS Josh</v>
      </c>
      <c r="D911" s="8" t="s">
        <v>2</v>
      </c>
      <c r="E911" s="8" t="s">
        <v>0</v>
      </c>
      <c r="F911" s="9" t="s">
        <v>103</v>
      </c>
      <c r="G911" s="20">
        <v>42589</v>
      </c>
      <c r="H911" s="5"/>
      <c r="I911" s="8"/>
      <c r="J911" s="45">
        <f t="shared" si="61"/>
        <v>0</v>
      </c>
      <c r="K911" s="45">
        <f t="shared" si="62"/>
        <v>0</v>
      </c>
      <c r="L911" s="45">
        <f>COUNTIFS($C$6:$C911,C911,$I$6:$I911,I911)</f>
        <v>0</v>
      </c>
      <c r="M911" s="45" t="s">
        <v>387</v>
      </c>
    </row>
    <row r="912" spans="1:13" customFormat="1" x14ac:dyDescent="0.2">
      <c r="A912" s="8" t="s">
        <v>171</v>
      </c>
      <c r="B912" s="8" t="s">
        <v>80</v>
      </c>
      <c r="C912" s="8" t="str">
        <f t="shared" si="60"/>
        <v>NOORDHUIS Josh</v>
      </c>
      <c r="D912" s="8" t="s">
        <v>2</v>
      </c>
      <c r="E912" s="8" t="s">
        <v>0</v>
      </c>
      <c r="F912" s="9" t="s">
        <v>103</v>
      </c>
      <c r="G912" s="20">
        <v>42596</v>
      </c>
      <c r="H912" s="5"/>
      <c r="I912" s="8"/>
      <c r="J912" s="45">
        <f t="shared" si="61"/>
        <v>0</v>
      </c>
      <c r="K912" s="45">
        <f t="shared" si="62"/>
        <v>0</v>
      </c>
      <c r="L912" s="45">
        <f>COUNTIFS($C$6:$C912,C912,$I$6:$I912,I912)</f>
        <v>0</v>
      </c>
      <c r="M912" s="45" t="s">
        <v>387</v>
      </c>
    </row>
    <row r="913" spans="1:13" customFormat="1" x14ac:dyDescent="0.2">
      <c r="A913" s="8" t="s">
        <v>171</v>
      </c>
      <c r="B913" s="8" t="s">
        <v>80</v>
      </c>
      <c r="C913" s="8" t="str">
        <f t="shared" si="60"/>
        <v>NOORDHUIS Josh</v>
      </c>
      <c r="D913" s="8" t="s">
        <v>2</v>
      </c>
      <c r="E913" s="8" t="s">
        <v>0</v>
      </c>
      <c r="F913" s="9" t="s">
        <v>103</v>
      </c>
      <c r="G913" s="20">
        <v>42610</v>
      </c>
      <c r="H913" s="5"/>
      <c r="I913" s="8"/>
      <c r="J913" s="45">
        <f t="shared" si="61"/>
        <v>0</v>
      </c>
      <c r="K913" s="45">
        <f t="shared" si="62"/>
        <v>0</v>
      </c>
      <c r="L913" s="45">
        <f>COUNTIFS($C$6:$C913,C913,$I$6:$I913,I913)</f>
        <v>0</v>
      </c>
      <c r="M913" s="45" t="s">
        <v>387</v>
      </c>
    </row>
    <row r="914" spans="1:13" customFormat="1" x14ac:dyDescent="0.2">
      <c r="A914" s="8" t="s">
        <v>171</v>
      </c>
      <c r="B914" s="8" t="s">
        <v>80</v>
      </c>
      <c r="C914" s="8" t="s">
        <v>281</v>
      </c>
      <c r="D914" s="8" t="s">
        <v>2</v>
      </c>
      <c r="E914" s="8" t="s">
        <v>0</v>
      </c>
      <c r="F914" s="9" t="s">
        <v>103</v>
      </c>
      <c r="G914" s="61">
        <v>42624</v>
      </c>
      <c r="H914" s="5"/>
      <c r="I914" s="8"/>
      <c r="J914" s="45">
        <f t="shared" si="61"/>
        <v>0</v>
      </c>
      <c r="K914" s="45">
        <f t="shared" si="62"/>
        <v>0</v>
      </c>
      <c r="L914" s="45">
        <f>COUNTIFS($C$6:$C914,C914,$I$6:$I914,I914)</f>
        <v>0</v>
      </c>
      <c r="M914" s="45" t="s">
        <v>387</v>
      </c>
    </row>
    <row r="915" spans="1:13" customFormat="1" x14ac:dyDescent="0.2">
      <c r="A915" s="8" t="s">
        <v>171</v>
      </c>
      <c r="B915" s="8" t="s">
        <v>80</v>
      </c>
      <c r="C915" s="8" t="s">
        <v>281</v>
      </c>
      <c r="D915" s="8" t="s">
        <v>2</v>
      </c>
      <c r="E915" s="8" t="s">
        <v>0</v>
      </c>
      <c r="F915" s="9" t="s">
        <v>103</v>
      </c>
      <c r="G915" s="61">
        <v>42631</v>
      </c>
      <c r="H915" s="5"/>
      <c r="I915" s="8"/>
      <c r="J915" s="45">
        <f t="shared" si="61"/>
        <v>0</v>
      </c>
      <c r="K915" s="45">
        <f t="shared" si="62"/>
        <v>0</v>
      </c>
      <c r="L915" s="45">
        <f>COUNTIFS($C$6:$C915,C915,$I$6:$I915,I915)</f>
        <v>0</v>
      </c>
      <c r="M915" s="45" t="s">
        <v>387</v>
      </c>
    </row>
    <row r="916" spans="1:13" customFormat="1" x14ac:dyDescent="0.2">
      <c r="A916" s="8" t="s">
        <v>171</v>
      </c>
      <c r="B916" s="8" t="s">
        <v>80</v>
      </c>
      <c r="C916" s="8" t="s">
        <v>281</v>
      </c>
      <c r="D916" s="8" t="s">
        <v>2</v>
      </c>
      <c r="E916" s="8" t="s">
        <v>0</v>
      </c>
      <c r="F916" s="9" t="s">
        <v>103</v>
      </c>
      <c r="G916" s="61">
        <v>42652</v>
      </c>
      <c r="H916" s="5"/>
      <c r="I916" s="8"/>
      <c r="J916" s="45">
        <f t="shared" si="61"/>
        <v>0</v>
      </c>
      <c r="K916" s="45">
        <f t="shared" si="62"/>
        <v>0</v>
      </c>
      <c r="L916" s="45">
        <f>COUNTIFS($C$6:$C916,C916,$I$6:$I916,I916)</f>
        <v>0</v>
      </c>
      <c r="M916" s="45" t="s">
        <v>387</v>
      </c>
    </row>
    <row r="917" spans="1:13" customFormat="1" x14ac:dyDescent="0.2">
      <c r="A917" s="8" t="s">
        <v>171</v>
      </c>
      <c r="B917" s="8" t="s">
        <v>80</v>
      </c>
      <c r="C917" s="8" t="s">
        <v>281</v>
      </c>
      <c r="D917" s="8" t="s">
        <v>2</v>
      </c>
      <c r="E917" s="8" t="s">
        <v>0</v>
      </c>
      <c r="F917" s="9" t="s">
        <v>103</v>
      </c>
      <c r="G917" s="61">
        <v>42645</v>
      </c>
      <c r="H917" s="5"/>
      <c r="I917" s="8"/>
      <c r="J917" s="45">
        <f t="shared" si="61"/>
        <v>0</v>
      </c>
      <c r="K917" s="45">
        <f t="shared" si="62"/>
        <v>0</v>
      </c>
      <c r="L917" s="45">
        <f>COUNTIFS($C$6:$C917,C917,$I$6:$I917,I917)</f>
        <v>0</v>
      </c>
      <c r="M917" s="45" t="s">
        <v>387</v>
      </c>
    </row>
    <row r="918" spans="1:13" customFormat="1" x14ac:dyDescent="0.2">
      <c r="A918" s="8" t="s">
        <v>171</v>
      </c>
      <c r="B918" s="8" t="s">
        <v>80</v>
      </c>
      <c r="C918" s="8" t="s">
        <v>281</v>
      </c>
      <c r="D918" s="8" t="s">
        <v>2</v>
      </c>
      <c r="E918" s="8" t="s">
        <v>0</v>
      </c>
      <c r="F918" s="9" t="s">
        <v>103</v>
      </c>
      <c r="G918" s="61">
        <v>42659</v>
      </c>
      <c r="H918" s="5"/>
      <c r="I918" s="8"/>
      <c r="J918" s="45">
        <f t="shared" si="61"/>
        <v>0</v>
      </c>
      <c r="K918" s="45">
        <f t="shared" si="62"/>
        <v>0</v>
      </c>
      <c r="L918" s="45">
        <f>COUNTIFS($C$6:$C918,C918,$I$6:$I918,I918)</f>
        <v>0</v>
      </c>
      <c r="M918" s="45" t="s">
        <v>387</v>
      </c>
    </row>
    <row r="919" spans="1:13" customFormat="1" x14ac:dyDescent="0.2">
      <c r="A919" s="8" t="s">
        <v>171</v>
      </c>
      <c r="B919" s="8" t="s">
        <v>80</v>
      </c>
      <c r="C919" s="8" t="s">
        <v>281</v>
      </c>
      <c r="D919" s="8" t="s">
        <v>2</v>
      </c>
      <c r="E919" s="8" t="s">
        <v>0</v>
      </c>
      <c r="F919" s="9" t="s">
        <v>103</v>
      </c>
      <c r="G919" s="61">
        <v>42666</v>
      </c>
      <c r="H919" s="5"/>
      <c r="I919" s="8"/>
      <c r="J919" s="45">
        <f t="shared" si="61"/>
        <v>0</v>
      </c>
      <c r="K919" s="45">
        <f t="shared" si="62"/>
        <v>0</v>
      </c>
      <c r="L919" s="45">
        <f>COUNTIFS($C$6:$C919,C919,$I$6:$I919,I919)</f>
        <v>0</v>
      </c>
      <c r="M919" s="45" t="s">
        <v>387</v>
      </c>
    </row>
    <row r="920" spans="1:13" customFormat="1" x14ac:dyDescent="0.2">
      <c r="A920" s="8" t="s">
        <v>171</v>
      </c>
      <c r="B920" s="8" t="s">
        <v>80</v>
      </c>
      <c r="C920" s="8" t="s">
        <v>281</v>
      </c>
      <c r="D920" s="8" t="s">
        <v>2</v>
      </c>
      <c r="E920" s="8" t="s">
        <v>0</v>
      </c>
      <c r="F920" s="9" t="s">
        <v>103</v>
      </c>
      <c r="G920" s="61">
        <v>42673</v>
      </c>
      <c r="H920" s="5"/>
      <c r="I920" s="8"/>
      <c r="J920" s="45">
        <f t="shared" si="61"/>
        <v>0</v>
      </c>
      <c r="K920" s="45">
        <f t="shared" si="62"/>
        <v>0</v>
      </c>
      <c r="L920" s="45">
        <f>COUNTIFS($C$6:$C920,C920,$I$6:$I920,I920)</f>
        <v>0</v>
      </c>
      <c r="M920" s="45" t="s">
        <v>387</v>
      </c>
    </row>
    <row r="921" spans="1:13" customFormat="1" x14ac:dyDescent="0.2">
      <c r="A921" s="8" t="s">
        <v>217</v>
      </c>
      <c r="B921" s="8" t="s">
        <v>101</v>
      </c>
      <c r="C921" s="8" t="str">
        <f t="shared" ref="C921:C941" si="63">UPPER(A921)&amp;" "&amp;B921</f>
        <v>NORDIS Joshua</v>
      </c>
      <c r="D921" s="10" t="s">
        <v>2</v>
      </c>
      <c r="E921" s="8" t="s">
        <v>0</v>
      </c>
      <c r="F921" s="9" t="s">
        <v>103</v>
      </c>
      <c r="G921" s="20">
        <v>42540</v>
      </c>
      <c r="H921" s="5">
        <v>76</v>
      </c>
      <c r="I921" s="8" t="s">
        <v>0</v>
      </c>
      <c r="J921" s="45">
        <f t="shared" si="61"/>
        <v>76</v>
      </c>
      <c r="K921" s="45">
        <f t="shared" si="62"/>
        <v>2.6206896551724137</v>
      </c>
      <c r="L921" s="45">
        <f>COUNTIFS($C$6:$C921,C921,$I$6:$I921,I921)</f>
        <v>1</v>
      </c>
      <c r="M921" s="45" t="s">
        <v>387</v>
      </c>
    </row>
    <row r="922" spans="1:13" customFormat="1" x14ac:dyDescent="0.2">
      <c r="A922" s="8" t="s">
        <v>217</v>
      </c>
      <c r="B922" s="8" t="s">
        <v>101</v>
      </c>
      <c r="C922" s="8" t="str">
        <f t="shared" si="63"/>
        <v>NORDIS Joshua</v>
      </c>
      <c r="D922" s="10" t="s">
        <v>2</v>
      </c>
      <c r="E922" s="8" t="s">
        <v>0</v>
      </c>
      <c r="F922" s="9" t="s">
        <v>103</v>
      </c>
      <c r="G922" s="20">
        <v>42386</v>
      </c>
      <c r="H922" s="3"/>
      <c r="I922" s="8"/>
      <c r="J922" s="45">
        <f t="shared" si="61"/>
        <v>0</v>
      </c>
      <c r="K922" s="45">
        <f t="shared" si="62"/>
        <v>0</v>
      </c>
      <c r="L922" s="45">
        <f>COUNTIFS($C$6:$C922,C922,$I$6:$I922,I922)</f>
        <v>0</v>
      </c>
      <c r="M922" s="45" t="s">
        <v>387</v>
      </c>
    </row>
    <row r="923" spans="1:13" customFormat="1" x14ac:dyDescent="0.2">
      <c r="A923" s="8" t="s">
        <v>217</v>
      </c>
      <c r="B923" s="8" t="s">
        <v>101</v>
      </c>
      <c r="C923" s="8" t="str">
        <f t="shared" si="63"/>
        <v>NORDIS Joshua</v>
      </c>
      <c r="D923" s="10" t="s">
        <v>2</v>
      </c>
      <c r="E923" s="8" t="s">
        <v>0</v>
      </c>
      <c r="F923" s="9" t="s">
        <v>103</v>
      </c>
      <c r="G923" s="20">
        <v>42400</v>
      </c>
      <c r="H923" s="5"/>
      <c r="I923" s="8"/>
      <c r="J923" s="45">
        <f t="shared" si="61"/>
        <v>0</v>
      </c>
      <c r="K923" s="45">
        <f t="shared" si="62"/>
        <v>0</v>
      </c>
      <c r="L923" s="45">
        <f>COUNTIFS($C$6:$C923,C923,$I$6:$I923,I923)</f>
        <v>0</v>
      </c>
      <c r="M923" s="45" t="s">
        <v>387</v>
      </c>
    </row>
    <row r="924" spans="1:13" customFormat="1" x14ac:dyDescent="0.2">
      <c r="A924" s="8" t="s">
        <v>217</v>
      </c>
      <c r="B924" s="8" t="s">
        <v>101</v>
      </c>
      <c r="C924" s="8" t="str">
        <f t="shared" si="63"/>
        <v>NORDIS Joshua</v>
      </c>
      <c r="D924" s="10" t="s">
        <v>2</v>
      </c>
      <c r="E924" s="8" t="s">
        <v>0</v>
      </c>
      <c r="F924" s="9" t="s">
        <v>103</v>
      </c>
      <c r="G924" s="20">
        <v>42407</v>
      </c>
      <c r="H924" s="5"/>
      <c r="I924" s="8"/>
      <c r="J924" s="45">
        <f t="shared" si="61"/>
        <v>0</v>
      </c>
      <c r="K924" s="45">
        <f t="shared" si="62"/>
        <v>0</v>
      </c>
      <c r="L924" s="45">
        <f>COUNTIFS($C$6:$C924,C924,$I$6:$I924,I924)</f>
        <v>0</v>
      </c>
      <c r="M924" s="45" t="s">
        <v>387</v>
      </c>
    </row>
    <row r="925" spans="1:13" customFormat="1" x14ac:dyDescent="0.2">
      <c r="A925" s="8" t="s">
        <v>217</v>
      </c>
      <c r="B925" s="8" t="s">
        <v>101</v>
      </c>
      <c r="C925" s="8" t="str">
        <f t="shared" si="63"/>
        <v>NORDIS Joshua</v>
      </c>
      <c r="D925" s="10" t="s">
        <v>2</v>
      </c>
      <c r="E925" s="8" t="s">
        <v>0</v>
      </c>
      <c r="F925" s="9" t="s">
        <v>103</v>
      </c>
      <c r="G925" s="20">
        <v>42414</v>
      </c>
      <c r="H925" s="5"/>
      <c r="I925" s="8"/>
      <c r="J925" s="45">
        <f t="shared" si="61"/>
        <v>0</v>
      </c>
      <c r="K925" s="45">
        <f t="shared" si="62"/>
        <v>0</v>
      </c>
      <c r="L925" s="45">
        <f>COUNTIFS($C$6:$C925,C925,$I$6:$I925,I925)</f>
        <v>0</v>
      </c>
      <c r="M925" s="45" t="s">
        <v>387</v>
      </c>
    </row>
    <row r="926" spans="1:13" customFormat="1" x14ac:dyDescent="0.2">
      <c r="A926" s="8" t="s">
        <v>217</v>
      </c>
      <c r="B926" s="8" t="s">
        <v>101</v>
      </c>
      <c r="C926" s="8" t="str">
        <f t="shared" si="63"/>
        <v>NORDIS Joshua</v>
      </c>
      <c r="D926" s="10" t="s">
        <v>2</v>
      </c>
      <c r="E926" s="8" t="s">
        <v>0</v>
      </c>
      <c r="F926" s="9" t="s">
        <v>103</v>
      </c>
      <c r="G926" s="20">
        <v>42421</v>
      </c>
      <c r="H926" s="5"/>
      <c r="I926" s="8"/>
      <c r="J926" s="45">
        <f t="shared" si="61"/>
        <v>0</v>
      </c>
      <c r="K926" s="45">
        <f t="shared" si="62"/>
        <v>0</v>
      </c>
      <c r="L926" s="45">
        <f>COUNTIFS($C$6:$C926,C926,$I$6:$I926,I926)</f>
        <v>0</v>
      </c>
      <c r="M926" s="45" t="s">
        <v>387</v>
      </c>
    </row>
    <row r="927" spans="1:13" customFormat="1" x14ac:dyDescent="0.2">
      <c r="A927" s="8" t="s">
        <v>217</v>
      </c>
      <c r="B927" s="8" t="s">
        <v>101</v>
      </c>
      <c r="C927" s="8" t="str">
        <f t="shared" si="63"/>
        <v>NORDIS Joshua</v>
      </c>
      <c r="D927" s="10" t="s">
        <v>2</v>
      </c>
      <c r="E927" s="8" t="s">
        <v>0</v>
      </c>
      <c r="F927" s="9" t="s">
        <v>103</v>
      </c>
      <c r="G927" s="20">
        <v>42428</v>
      </c>
      <c r="H927" s="5"/>
      <c r="I927" s="8"/>
      <c r="J927" s="45">
        <f t="shared" si="61"/>
        <v>0</v>
      </c>
      <c r="K927" s="45">
        <f t="shared" si="62"/>
        <v>0</v>
      </c>
      <c r="L927" s="45">
        <f>COUNTIFS($C$6:$C927,C927,$I$6:$I927,I927)</f>
        <v>0</v>
      </c>
      <c r="M927" s="45" t="s">
        <v>387</v>
      </c>
    </row>
    <row r="928" spans="1:13" customFormat="1" x14ac:dyDescent="0.2">
      <c r="A928" s="8" t="s">
        <v>217</v>
      </c>
      <c r="B928" s="8" t="s">
        <v>101</v>
      </c>
      <c r="C928" s="8" t="str">
        <f t="shared" si="63"/>
        <v>NORDIS Joshua</v>
      </c>
      <c r="D928" s="10" t="s">
        <v>2</v>
      </c>
      <c r="E928" s="8" t="s">
        <v>0</v>
      </c>
      <c r="F928" s="9" t="s">
        <v>103</v>
      </c>
      <c r="G928" s="20">
        <v>42435</v>
      </c>
      <c r="H928" s="5"/>
      <c r="I928" s="8"/>
      <c r="J928" s="45">
        <f t="shared" si="61"/>
        <v>0</v>
      </c>
      <c r="K928" s="45">
        <f t="shared" si="62"/>
        <v>0</v>
      </c>
      <c r="L928" s="45">
        <f>COUNTIFS($C$6:$C928,C928,$I$6:$I928,I928)</f>
        <v>0</v>
      </c>
      <c r="M928" s="45" t="s">
        <v>387</v>
      </c>
    </row>
    <row r="929" spans="1:13" customFormat="1" x14ac:dyDescent="0.2">
      <c r="A929" s="8" t="s">
        <v>217</v>
      </c>
      <c r="B929" s="8" t="s">
        <v>101</v>
      </c>
      <c r="C929" s="8" t="str">
        <f t="shared" si="63"/>
        <v>NORDIS Joshua</v>
      </c>
      <c r="D929" s="10" t="s">
        <v>2</v>
      </c>
      <c r="E929" s="8" t="s">
        <v>0</v>
      </c>
      <c r="F929" s="9" t="s">
        <v>103</v>
      </c>
      <c r="G929" s="20">
        <v>42442</v>
      </c>
      <c r="H929" s="5"/>
      <c r="I929" s="8"/>
      <c r="J929" s="45">
        <f t="shared" si="61"/>
        <v>0</v>
      </c>
      <c r="K929" s="45">
        <f t="shared" si="62"/>
        <v>0</v>
      </c>
      <c r="L929" s="45">
        <f>COUNTIFS($C$6:$C929,C929,$I$6:$I929,I929)</f>
        <v>0</v>
      </c>
      <c r="M929" s="45" t="s">
        <v>387</v>
      </c>
    </row>
    <row r="930" spans="1:13" customFormat="1" x14ac:dyDescent="0.2">
      <c r="A930" s="8" t="s">
        <v>217</v>
      </c>
      <c r="B930" s="8" t="s">
        <v>101</v>
      </c>
      <c r="C930" s="8" t="str">
        <f t="shared" si="63"/>
        <v>NORDIS Joshua</v>
      </c>
      <c r="D930" s="10" t="s">
        <v>2</v>
      </c>
      <c r="E930" s="8" t="s">
        <v>0</v>
      </c>
      <c r="F930" s="9" t="s">
        <v>103</v>
      </c>
      <c r="G930" s="20">
        <v>42449</v>
      </c>
      <c r="H930" s="5"/>
      <c r="I930" s="8"/>
      <c r="J930" s="45">
        <f t="shared" si="61"/>
        <v>0</v>
      </c>
      <c r="K930" s="45">
        <f t="shared" si="62"/>
        <v>0</v>
      </c>
      <c r="L930" s="45">
        <f>COUNTIFS($C$6:$C930,C930,$I$6:$I930,I930)</f>
        <v>0</v>
      </c>
      <c r="M930" s="45" t="s">
        <v>387</v>
      </c>
    </row>
    <row r="931" spans="1:13" customFormat="1" x14ac:dyDescent="0.2">
      <c r="A931" s="8" t="s">
        <v>217</v>
      </c>
      <c r="B931" s="8" t="s">
        <v>101</v>
      </c>
      <c r="C931" s="8" t="str">
        <f t="shared" si="63"/>
        <v>NORDIS Joshua</v>
      </c>
      <c r="D931" s="10" t="s">
        <v>2</v>
      </c>
      <c r="E931" s="8" t="s">
        <v>0</v>
      </c>
      <c r="F931" s="9" t="s">
        <v>103</v>
      </c>
      <c r="G931" s="20">
        <v>42463</v>
      </c>
      <c r="H931" s="5"/>
      <c r="I931" s="8"/>
      <c r="J931" s="45">
        <f t="shared" si="61"/>
        <v>0</v>
      </c>
      <c r="K931" s="45">
        <f t="shared" si="62"/>
        <v>0</v>
      </c>
      <c r="L931" s="45">
        <f>COUNTIFS($C$6:$C931,C931,$I$6:$I931,I931)</f>
        <v>0</v>
      </c>
      <c r="M931" s="45" t="s">
        <v>387</v>
      </c>
    </row>
    <row r="932" spans="1:13" customFormat="1" x14ac:dyDescent="0.2">
      <c r="A932" s="8" t="s">
        <v>217</v>
      </c>
      <c r="B932" s="8" t="s">
        <v>101</v>
      </c>
      <c r="C932" s="8" t="str">
        <f t="shared" si="63"/>
        <v>NORDIS Joshua</v>
      </c>
      <c r="D932" s="10" t="s">
        <v>2</v>
      </c>
      <c r="E932" s="8" t="s">
        <v>0</v>
      </c>
      <c r="F932" s="9" t="s">
        <v>103</v>
      </c>
      <c r="G932" s="20">
        <v>42477</v>
      </c>
      <c r="H932" s="5"/>
      <c r="I932" s="8"/>
      <c r="J932" s="45">
        <f t="shared" si="61"/>
        <v>0</v>
      </c>
      <c r="K932" s="45">
        <f t="shared" si="62"/>
        <v>0</v>
      </c>
      <c r="L932" s="45">
        <f>COUNTIFS($C$6:$C932,C932,$I$6:$I932,I932)</f>
        <v>0</v>
      </c>
      <c r="M932" s="45" t="s">
        <v>387</v>
      </c>
    </row>
    <row r="933" spans="1:13" customFormat="1" x14ac:dyDescent="0.2">
      <c r="A933" s="8" t="s">
        <v>217</v>
      </c>
      <c r="B933" s="8" t="s">
        <v>101</v>
      </c>
      <c r="C933" s="8" t="str">
        <f t="shared" si="63"/>
        <v>NORDIS Joshua</v>
      </c>
      <c r="D933" s="10" t="s">
        <v>2</v>
      </c>
      <c r="E933" s="8" t="s">
        <v>0</v>
      </c>
      <c r="F933" s="9" t="s">
        <v>103</v>
      </c>
      <c r="G933" s="20">
        <v>42505</v>
      </c>
      <c r="H933" s="5"/>
      <c r="I933" s="8"/>
      <c r="J933" s="45">
        <f t="shared" si="61"/>
        <v>0</v>
      </c>
      <c r="K933" s="45">
        <f t="shared" si="62"/>
        <v>0</v>
      </c>
      <c r="L933" s="45">
        <f>COUNTIFS($C$6:$C933,C933,$I$6:$I933,I933)</f>
        <v>0</v>
      </c>
      <c r="M933" s="45" t="s">
        <v>387</v>
      </c>
    </row>
    <row r="934" spans="1:13" customFormat="1" x14ac:dyDescent="0.2">
      <c r="A934" s="8" t="s">
        <v>217</v>
      </c>
      <c r="B934" s="8" t="s">
        <v>101</v>
      </c>
      <c r="C934" s="8" t="str">
        <f t="shared" si="63"/>
        <v>NORDIS Joshua</v>
      </c>
      <c r="D934" s="10" t="s">
        <v>2</v>
      </c>
      <c r="E934" s="8" t="s">
        <v>0</v>
      </c>
      <c r="F934" s="9" t="s">
        <v>103</v>
      </c>
      <c r="G934" s="20">
        <v>42512</v>
      </c>
      <c r="H934" s="5"/>
      <c r="I934" s="8"/>
      <c r="J934" s="45">
        <f t="shared" si="61"/>
        <v>0</v>
      </c>
      <c r="K934" s="45">
        <f t="shared" si="62"/>
        <v>0</v>
      </c>
      <c r="L934" s="45">
        <f>COUNTIFS($C$6:$C934,C934,$I$6:$I934,I934)</f>
        <v>0</v>
      </c>
      <c r="M934" s="45" t="s">
        <v>387</v>
      </c>
    </row>
    <row r="935" spans="1:13" customFormat="1" x14ac:dyDescent="0.2">
      <c r="A935" s="8" t="s">
        <v>217</v>
      </c>
      <c r="B935" s="8" t="s">
        <v>101</v>
      </c>
      <c r="C935" s="8" t="str">
        <f t="shared" si="63"/>
        <v>NORDIS Joshua</v>
      </c>
      <c r="D935" s="10" t="s">
        <v>2</v>
      </c>
      <c r="E935" s="8" t="s">
        <v>0</v>
      </c>
      <c r="F935" s="9" t="s">
        <v>103</v>
      </c>
      <c r="G935" s="20">
        <v>42519</v>
      </c>
      <c r="H935" s="5"/>
      <c r="I935" s="8"/>
      <c r="J935" s="45">
        <f t="shared" si="61"/>
        <v>0</v>
      </c>
      <c r="K935" s="45">
        <f t="shared" si="62"/>
        <v>0</v>
      </c>
      <c r="L935" s="45">
        <f>COUNTIFS($C$6:$C935,C935,$I$6:$I935,I935)</f>
        <v>0</v>
      </c>
      <c r="M935" s="45" t="s">
        <v>387</v>
      </c>
    </row>
    <row r="936" spans="1:13" customFormat="1" x14ac:dyDescent="0.2">
      <c r="A936" s="8" t="s">
        <v>217</v>
      </c>
      <c r="B936" s="8" t="s">
        <v>101</v>
      </c>
      <c r="C936" s="8" t="str">
        <f t="shared" si="63"/>
        <v>NORDIS Joshua</v>
      </c>
      <c r="D936" s="10" t="s">
        <v>2</v>
      </c>
      <c r="E936" s="8" t="s">
        <v>0</v>
      </c>
      <c r="F936" s="9" t="s">
        <v>103</v>
      </c>
      <c r="G936" s="20">
        <v>42526</v>
      </c>
      <c r="H936" s="5"/>
      <c r="I936" s="8"/>
      <c r="J936" s="45">
        <f t="shared" si="61"/>
        <v>0</v>
      </c>
      <c r="K936" s="45">
        <f t="shared" si="62"/>
        <v>0</v>
      </c>
      <c r="L936" s="45">
        <f>COUNTIFS($C$6:$C936,C936,$I$6:$I936,I936)</f>
        <v>0</v>
      </c>
      <c r="M936" s="45" t="s">
        <v>387</v>
      </c>
    </row>
    <row r="937" spans="1:13" customFormat="1" x14ac:dyDescent="0.2">
      <c r="A937" s="8" t="s">
        <v>217</v>
      </c>
      <c r="B937" s="8" t="s">
        <v>101</v>
      </c>
      <c r="C937" s="8" t="str">
        <f t="shared" si="63"/>
        <v>NORDIS Joshua</v>
      </c>
      <c r="D937" s="10" t="s">
        <v>2</v>
      </c>
      <c r="E937" s="8" t="s">
        <v>0</v>
      </c>
      <c r="F937" s="9" t="s">
        <v>103</v>
      </c>
      <c r="G937" s="20">
        <v>42554</v>
      </c>
      <c r="H937" s="5"/>
      <c r="I937" s="8"/>
      <c r="J937" s="45">
        <f t="shared" si="61"/>
        <v>0</v>
      </c>
      <c r="K937" s="45">
        <f t="shared" si="62"/>
        <v>0</v>
      </c>
      <c r="L937" s="45">
        <f>COUNTIFS($C$6:$C937,C937,$I$6:$I937,I937)</f>
        <v>0</v>
      </c>
      <c r="M937" s="45" t="s">
        <v>387</v>
      </c>
    </row>
    <row r="938" spans="1:13" customFormat="1" x14ac:dyDescent="0.2">
      <c r="A938" s="8" t="s">
        <v>217</v>
      </c>
      <c r="B938" s="8" t="s">
        <v>101</v>
      </c>
      <c r="C938" s="8" t="str">
        <f t="shared" si="63"/>
        <v>NORDIS Joshua</v>
      </c>
      <c r="D938" s="10" t="s">
        <v>2</v>
      </c>
      <c r="E938" s="8" t="s">
        <v>0</v>
      </c>
      <c r="F938" s="9" t="s">
        <v>103</v>
      </c>
      <c r="G938" s="20">
        <v>42561</v>
      </c>
      <c r="H938" s="5"/>
      <c r="I938" s="8"/>
      <c r="J938" s="45">
        <f t="shared" si="61"/>
        <v>0</v>
      </c>
      <c r="K938" s="45">
        <f t="shared" si="62"/>
        <v>0</v>
      </c>
      <c r="L938" s="45">
        <f>COUNTIFS($C$6:$C938,C938,$I$6:$I938,I938)</f>
        <v>0</v>
      </c>
      <c r="M938" s="45" t="s">
        <v>387</v>
      </c>
    </row>
    <row r="939" spans="1:13" customFormat="1" x14ac:dyDescent="0.2">
      <c r="A939" s="8" t="s">
        <v>217</v>
      </c>
      <c r="B939" s="8" t="s">
        <v>101</v>
      </c>
      <c r="C939" s="8" t="str">
        <f t="shared" si="63"/>
        <v>NORDIS Joshua</v>
      </c>
      <c r="D939" s="10" t="s">
        <v>2</v>
      </c>
      <c r="E939" s="8" t="s">
        <v>0</v>
      </c>
      <c r="F939" s="9" t="s">
        <v>103</v>
      </c>
      <c r="G939" s="20">
        <v>42589</v>
      </c>
      <c r="H939" s="5"/>
      <c r="I939" s="8"/>
      <c r="J939" s="45">
        <f t="shared" si="61"/>
        <v>0</v>
      </c>
      <c r="K939" s="45">
        <f t="shared" si="62"/>
        <v>0</v>
      </c>
      <c r="L939" s="45">
        <f>COUNTIFS($C$6:$C939,C939,$I$6:$I939,I939)</f>
        <v>0</v>
      </c>
      <c r="M939" s="45" t="s">
        <v>387</v>
      </c>
    </row>
    <row r="940" spans="1:13" customFormat="1" x14ac:dyDescent="0.2">
      <c r="A940" s="8" t="s">
        <v>217</v>
      </c>
      <c r="B940" s="8" t="s">
        <v>101</v>
      </c>
      <c r="C940" s="8" t="str">
        <f t="shared" si="63"/>
        <v>NORDIS Joshua</v>
      </c>
      <c r="D940" s="10" t="s">
        <v>2</v>
      </c>
      <c r="E940" s="8" t="s">
        <v>0</v>
      </c>
      <c r="F940" s="9" t="s">
        <v>103</v>
      </c>
      <c r="G940" s="20">
        <v>42596</v>
      </c>
      <c r="H940" s="5"/>
      <c r="I940" s="8"/>
      <c r="J940" s="45">
        <f t="shared" si="61"/>
        <v>0</v>
      </c>
      <c r="K940" s="45">
        <f t="shared" si="62"/>
        <v>0</v>
      </c>
      <c r="L940" s="45">
        <f>COUNTIFS($C$6:$C940,C940,$I$6:$I940,I940)</f>
        <v>0</v>
      </c>
      <c r="M940" s="45" t="s">
        <v>387</v>
      </c>
    </row>
    <row r="941" spans="1:13" customFormat="1" x14ac:dyDescent="0.2">
      <c r="A941" s="8" t="s">
        <v>217</v>
      </c>
      <c r="B941" s="8" t="s">
        <v>101</v>
      </c>
      <c r="C941" s="8" t="str">
        <f t="shared" si="63"/>
        <v>NORDIS Joshua</v>
      </c>
      <c r="D941" s="10" t="s">
        <v>2</v>
      </c>
      <c r="E941" s="8" t="s">
        <v>0</v>
      </c>
      <c r="F941" s="9" t="s">
        <v>103</v>
      </c>
      <c r="G941" s="20">
        <v>42610</v>
      </c>
      <c r="H941" s="5"/>
      <c r="I941" s="8"/>
      <c r="J941" s="45">
        <f t="shared" si="61"/>
        <v>0</v>
      </c>
      <c r="K941" s="45">
        <f t="shared" si="62"/>
        <v>0</v>
      </c>
      <c r="L941" s="45">
        <f>COUNTIFS($C$6:$C941,C941,$I$6:$I941,I941)</f>
        <v>0</v>
      </c>
      <c r="M941" s="45" t="s">
        <v>387</v>
      </c>
    </row>
    <row r="942" spans="1:13" customFormat="1" x14ac:dyDescent="0.2">
      <c r="A942" s="8" t="s">
        <v>217</v>
      </c>
      <c r="B942" s="8" t="s">
        <v>101</v>
      </c>
      <c r="C942" s="8" t="s">
        <v>343</v>
      </c>
      <c r="D942" s="10" t="s">
        <v>2</v>
      </c>
      <c r="E942" s="8" t="s">
        <v>0</v>
      </c>
      <c r="F942" s="9" t="s">
        <v>103</v>
      </c>
      <c r="G942" s="61">
        <v>42617</v>
      </c>
      <c r="H942" s="5"/>
      <c r="I942" s="8"/>
      <c r="J942" s="45">
        <f t="shared" si="61"/>
        <v>0</v>
      </c>
      <c r="K942" s="45">
        <f t="shared" si="62"/>
        <v>0</v>
      </c>
      <c r="L942" s="45">
        <f>COUNTIFS($C$6:$C942,C942,$I$6:$I942,I942)</f>
        <v>0</v>
      </c>
      <c r="M942" s="45" t="s">
        <v>387</v>
      </c>
    </row>
    <row r="943" spans="1:13" customFormat="1" x14ac:dyDescent="0.2">
      <c r="A943" s="8" t="s">
        <v>217</v>
      </c>
      <c r="B943" s="8" t="s">
        <v>101</v>
      </c>
      <c r="C943" s="8" t="s">
        <v>343</v>
      </c>
      <c r="D943" s="10" t="s">
        <v>2</v>
      </c>
      <c r="E943" s="8" t="s">
        <v>0</v>
      </c>
      <c r="F943" s="9" t="s">
        <v>103</v>
      </c>
      <c r="G943" s="61">
        <v>42624</v>
      </c>
      <c r="H943" s="5"/>
      <c r="I943" s="8"/>
      <c r="J943" s="45">
        <f t="shared" si="61"/>
        <v>0</v>
      </c>
      <c r="K943" s="45">
        <f t="shared" si="62"/>
        <v>0</v>
      </c>
      <c r="L943" s="45">
        <f>COUNTIFS($C$6:$C943,C943,$I$6:$I943,I943)</f>
        <v>0</v>
      </c>
      <c r="M943" s="45" t="s">
        <v>387</v>
      </c>
    </row>
    <row r="944" spans="1:13" customFormat="1" x14ac:dyDescent="0.2">
      <c r="A944" s="8" t="s">
        <v>217</v>
      </c>
      <c r="B944" s="8" t="s">
        <v>101</v>
      </c>
      <c r="C944" s="8" t="s">
        <v>343</v>
      </c>
      <c r="D944" s="10" t="s">
        <v>2</v>
      </c>
      <c r="E944" s="8" t="s">
        <v>0</v>
      </c>
      <c r="F944" s="9" t="s">
        <v>103</v>
      </c>
      <c r="G944" s="61">
        <v>42631</v>
      </c>
      <c r="H944" s="5"/>
      <c r="I944" s="8"/>
      <c r="J944" s="45">
        <f t="shared" si="61"/>
        <v>0</v>
      </c>
      <c r="K944" s="45">
        <f t="shared" si="62"/>
        <v>0</v>
      </c>
      <c r="L944" s="45">
        <f>COUNTIFS($C$6:$C944,C944,$I$6:$I944,I944)</f>
        <v>0</v>
      </c>
      <c r="M944" s="45" t="s">
        <v>387</v>
      </c>
    </row>
    <row r="945" spans="1:13" customFormat="1" x14ac:dyDescent="0.2">
      <c r="A945" s="8" t="s">
        <v>217</v>
      </c>
      <c r="B945" s="8" t="s">
        <v>101</v>
      </c>
      <c r="C945" s="8" t="s">
        <v>343</v>
      </c>
      <c r="D945" s="10" t="s">
        <v>2</v>
      </c>
      <c r="E945" s="8" t="s">
        <v>0</v>
      </c>
      <c r="F945" s="9" t="s">
        <v>103</v>
      </c>
      <c r="G945" s="61">
        <v>42652</v>
      </c>
      <c r="H945" s="5"/>
      <c r="I945" s="8"/>
      <c r="J945" s="45">
        <f t="shared" si="61"/>
        <v>0</v>
      </c>
      <c r="K945" s="45">
        <f t="shared" si="62"/>
        <v>0</v>
      </c>
      <c r="L945" s="45">
        <f>COUNTIFS($C$6:$C945,C945,$I$6:$I945,I945)</f>
        <v>0</v>
      </c>
      <c r="M945" s="45" t="s">
        <v>387</v>
      </c>
    </row>
    <row r="946" spans="1:13" customFormat="1" x14ac:dyDescent="0.2">
      <c r="A946" s="8" t="s">
        <v>217</v>
      </c>
      <c r="B946" s="8" t="s">
        <v>101</v>
      </c>
      <c r="C946" s="8" t="s">
        <v>343</v>
      </c>
      <c r="D946" s="8" t="s">
        <v>2</v>
      </c>
      <c r="E946" s="8" t="s">
        <v>0</v>
      </c>
      <c r="F946" s="9" t="s">
        <v>103</v>
      </c>
      <c r="G946" s="61">
        <v>42645</v>
      </c>
      <c r="H946" s="5"/>
      <c r="I946" s="8"/>
      <c r="J946" s="45">
        <f t="shared" si="61"/>
        <v>0</v>
      </c>
      <c r="K946" s="45">
        <f t="shared" si="62"/>
        <v>0</v>
      </c>
      <c r="L946" s="45">
        <f>COUNTIFS($C$6:$C946,C946,$I$6:$I946,I946)</f>
        <v>0</v>
      </c>
      <c r="M946" s="45" t="s">
        <v>387</v>
      </c>
    </row>
    <row r="947" spans="1:13" customFormat="1" x14ac:dyDescent="0.2">
      <c r="A947" s="8" t="s">
        <v>217</v>
      </c>
      <c r="B947" s="8" t="s">
        <v>101</v>
      </c>
      <c r="C947" s="8" t="s">
        <v>343</v>
      </c>
      <c r="D947" s="8" t="s">
        <v>2</v>
      </c>
      <c r="E947" s="8" t="s">
        <v>0</v>
      </c>
      <c r="F947" s="9" t="s">
        <v>103</v>
      </c>
      <c r="G947" s="61">
        <v>42659</v>
      </c>
      <c r="H947" s="5"/>
      <c r="I947" s="8"/>
      <c r="J947" s="45">
        <f t="shared" si="61"/>
        <v>0</v>
      </c>
      <c r="K947" s="45">
        <f t="shared" si="62"/>
        <v>0</v>
      </c>
      <c r="L947" s="45">
        <f>COUNTIFS($C$6:$C947,C947,$I$6:$I947,I947)</f>
        <v>0</v>
      </c>
      <c r="M947" s="45" t="s">
        <v>387</v>
      </c>
    </row>
    <row r="948" spans="1:13" customFormat="1" x14ac:dyDescent="0.2">
      <c r="A948" s="8" t="s">
        <v>217</v>
      </c>
      <c r="B948" s="8" t="s">
        <v>101</v>
      </c>
      <c r="C948" s="8" t="s">
        <v>343</v>
      </c>
      <c r="D948" s="8" t="s">
        <v>2</v>
      </c>
      <c r="E948" s="8" t="s">
        <v>0</v>
      </c>
      <c r="F948" s="9" t="s">
        <v>103</v>
      </c>
      <c r="G948" s="61">
        <v>42666</v>
      </c>
      <c r="H948" s="5"/>
      <c r="I948" s="8"/>
      <c r="J948" s="45">
        <f t="shared" si="61"/>
        <v>0</v>
      </c>
      <c r="K948" s="45">
        <f t="shared" si="62"/>
        <v>0</v>
      </c>
      <c r="L948" s="45">
        <f>COUNTIFS($C$6:$C948,C948,$I$6:$I948,I948)</f>
        <v>0</v>
      </c>
      <c r="M948" s="45" t="s">
        <v>387</v>
      </c>
    </row>
    <row r="949" spans="1:13" customFormat="1" x14ac:dyDescent="0.2">
      <c r="A949" s="8" t="s">
        <v>217</v>
      </c>
      <c r="B949" s="8" t="s">
        <v>101</v>
      </c>
      <c r="C949" s="8" t="s">
        <v>343</v>
      </c>
      <c r="D949" s="8" t="s">
        <v>2</v>
      </c>
      <c r="E949" s="8" t="s">
        <v>0</v>
      </c>
      <c r="F949" s="9" t="s">
        <v>103</v>
      </c>
      <c r="G949" s="61">
        <v>42673</v>
      </c>
      <c r="H949" s="5"/>
      <c r="I949" s="8"/>
      <c r="J949" s="45">
        <f t="shared" si="61"/>
        <v>0</v>
      </c>
      <c r="K949" s="45">
        <f t="shared" si="62"/>
        <v>0</v>
      </c>
      <c r="L949" s="45">
        <f>COUNTIFS($C$6:$C949,C949,$I$6:$I949,I949)</f>
        <v>0</v>
      </c>
      <c r="M949" s="45" t="s">
        <v>387</v>
      </c>
    </row>
    <row r="950" spans="1:13" customFormat="1" x14ac:dyDescent="0.2">
      <c r="A950" s="8" t="s">
        <v>191</v>
      </c>
      <c r="B950" s="8" t="s">
        <v>11</v>
      </c>
      <c r="C950" s="8" t="str">
        <f>UPPER(A950)&amp;" "&amp;B950</f>
        <v>OAKFORD Richie</v>
      </c>
      <c r="D950" s="8" t="s">
        <v>1</v>
      </c>
      <c r="E950" s="8" t="s">
        <v>114</v>
      </c>
      <c r="F950" s="9" t="s">
        <v>103</v>
      </c>
      <c r="G950" s="20">
        <v>42463</v>
      </c>
      <c r="H950" s="5">
        <v>190</v>
      </c>
      <c r="I950" s="8" t="s">
        <v>114</v>
      </c>
      <c r="J950" s="45">
        <f t="shared" si="61"/>
        <v>1547</v>
      </c>
      <c r="K950" s="45">
        <f t="shared" si="62"/>
        <v>53.344827586206897</v>
      </c>
      <c r="L950" s="45">
        <f>COUNTIFS($C$6:$C950,C950,$I$6:$I950,I950)</f>
        <v>1</v>
      </c>
      <c r="M950" s="45" t="s">
        <v>386</v>
      </c>
    </row>
    <row r="951" spans="1:13" customFormat="1" x14ac:dyDescent="0.2">
      <c r="A951" s="8" t="s">
        <v>191</v>
      </c>
      <c r="B951" s="8" t="s">
        <v>11</v>
      </c>
      <c r="C951" s="8" t="str">
        <f>UPPER(A951)&amp;" "&amp;B951</f>
        <v>OAKFORD Richie</v>
      </c>
      <c r="D951" s="8" t="s">
        <v>1</v>
      </c>
      <c r="E951" s="8" t="s">
        <v>114</v>
      </c>
      <c r="F951" s="9" t="s">
        <v>103</v>
      </c>
      <c r="G951" s="20">
        <v>42442</v>
      </c>
      <c r="H951" s="5">
        <v>167</v>
      </c>
      <c r="I951" s="8" t="s">
        <v>114</v>
      </c>
      <c r="J951" s="45">
        <f t="shared" si="61"/>
        <v>1547</v>
      </c>
      <c r="K951" s="45">
        <f t="shared" si="62"/>
        <v>53.344827586206897</v>
      </c>
      <c r="L951" s="45">
        <f>COUNTIFS($C$6:$C951,C951,$I$6:$I951,I951)</f>
        <v>2</v>
      </c>
      <c r="M951" s="45" t="s">
        <v>386</v>
      </c>
    </row>
    <row r="952" spans="1:13" customFormat="1" x14ac:dyDescent="0.2">
      <c r="A952" s="8" t="s">
        <v>191</v>
      </c>
      <c r="B952" s="8" t="s">
        <v>11</v>
      </c>
      <c r="C952" s="8" t="str">
        <f>UPPER(A952)&amp;" "&amp;B952</f>
        <v>OAKFORD Richie</v>
      </c>
      <c r="D952" s="8" t="s">
        <v>1</v>
      </c>
      <c r="E952" s="8" t="s">
        <v>114</v>
      </c>
      <c r="F952" s="9" t="s">
        <v>103</v>
      </c>
      <c r="G952" s="20">
        <v>42540</v>
      </c>
      <c r="H952" s="5">
        <v>164</v>
      </c>
      <c r="I952" s="8" t="s">
        <v>114</v>
      </c>
      <c r="J952" s="45">
        <f t="shared" si="61"/>
        <v>1547</v>
      </c>
      <c r="K952" s="45">
        <f t="shared" si="62"/>
        <v>53.344827586206897</v>
      </c>
      <c r="L952" s="45">
        <f>COUNTIFS($C$6:$C952,C952,$I$6:$I952,I952)</f>
        <v>3</v>
      </c>
      <c r="M952" s="45" t="s">
        <v>386</v>
      </c>
    </row>
    <row r="953" spans="1:13" customFormat="1" x14ac:dyDescent="0.2">
      <c r="A953" s="8" t="s">
        <v>191</v>
      </c>
      <c r="B953" s="8" t="s">
        <v>11</v>
      </c>
      <c r="C953" s="8" t="str">
        <f>UPPER(A953)&amp;" "&amp;B953</f>
        <v>OAKFORD Richie</v>
      </c>
      <c r="D953" s="8" t="s">
        <v>1</v>
      </c>
      <c r="E953" s="8" t="s">
        <v>114</v>
      </c>
      <c r="F953" s="9" t="s">
        <v>103</v>
      </c>
      <c r="G953" s="20">
        <v>42414</v>
      </c>
      <c r="H953" s="5">
        <v>162</v>
      </c>
      <c r="I953" s="8" t="s">
        <v>114</v>
      </c>
      <c r="J953" s="45">
        <f t="shared" si="61"/>
        <v>1547</v>
      </c>
      <c r="K953" s="45">
        <f t="shared" si="62"/>
        <v>53.344827586206897</v>
      </c>
      <c r="L953" s="45">
        <f>COUNTIFS($C$6:$C953,C953,$I$6:$I953,I953)</f>
        <v>4</v>
      </c>
      <c r="M953" s="45" t="s">
        <v>386</v>
      </c>
    </row>
    <row r="954" spans="1:13" customFormat="1" x14ac:dyDescent="0.2">
      <c r="A954" s="8" t="s">
        <v>191</v>
      </c>
      <c r="B954" s="8" t="s">
        <v>11</v>
      </c>
      <c r="C954" s="8" t="str">
        <f>UPPER(A954)&amp;" "&amp;B954</f>
        <v>OAKFORD Richie</v>
      </c>
      <c r="D954" s="8" t="s">
        <v>1</v>
      </c>
      <c r="E954" s="8" t="s">
        <v>114</v>
      </c>
      <c r="F954" s="9" t="s">
        <v>103</v>
      </c>
      <c r="G954" s="20">
        <v>42589</v>
      </c>
      <c r="H954" s="5">
        <v>162</v>
      </c>
      <c r="I954" s="8" t="s">
        <v>114</v>
      </c>
      <c r="J954" s="45">
        <f t="shared" si="61"/>
        <v>1547</v>
      </c>
      <c r="K954" s="45">
        <f t="shared" si="62"/>
        <v>53.344827586206897</v>
      </c>
      <c r="L954" s="45">
        <f>COUNTIFS($C$6:$C954,C954,$I$6:$I954,I954)</f>
        <v>5</v>
      </c>
      <c r="M954" s="45" t="s">
        <v>386</v>
      </c>
    </row>
    <row r="955" spans="1:13" customFormat="1" x14ac:dyDescent="0.2">
      <c r="A955" s="8" t="s">
        <v>191</v>
      </c>
      <c r="B955" s="8" t="s">
        <v>11</v>
      </c>
      <c r="C955" s="8" t="s">
        <v>282</v>
      </c>
      <c r="D955" s="8" t="s">
        <v>1</v>
      </c>
      <c r="E955" s="8" t="s">
        <v>114</v>
      </c>
      <c r="F955" s="9" t="s">
        <v>103</v>
      </c>
      <c r="G955" s="61">
        <v>42652</v>
      </c>
      <c r="H955" s="5">
        <v>159</v>
      </c>
      <c r="I955" s="8" t="s">
        <v>114</v>
      </c>
      <c r="J955" s="45">
        <f t="shared" si="61"/>
        <v>1547</v>
      </c>
      <c r="K955" s="45">
        <f t="shared" si="62"/>
        <v>53.344827586206897</v>
      </c>
      <c r="L955" s="45">
        <f>COUNTIFS($C$6:$C955,C955,$I$6:$I955,I955)</f>
        <v>6</v>
      </c>
      <c r="M955" s="45" t="s">
        <v>386</v>
      </c>
    </row>
    <row r="956" spans="1:13" customFormat="1" x14ac:dyDescent="0.2">
      <c r="A956" s="8" t="s">
        <v>191</v>
      </c>
      <c r="B956" s="8" t="s">
        <v>11</v>
      </c>
      <c r="C956" s="8" t="s">
        <v>282</v>
      </c>
      <c r="D956" s="8" t="s">
        <v>1</v>
      </c>
      <c r="E956" s="8" t="s">
        <v>114</v>
      </c>
      <c r="F956" s="9" t="s">
        <v>103</v>
      </c>
      <c r="G956" s="61">
        <v>42673</v>
      </c>
      <c r="H956" s="5">
        <v>146</v>
      </c>
      <c r="I956" s="8" t="s">
        <v>114</v>
      </c>
      <c r="J956" s="45">
        <f t="shared" si="61"/>
        <v>1547</v>
      </c>
      <c r="K956" s="45">
        <f t="shared" si="62"/>
        <v>53.344827586206897</v>
      </c>
      <c r="L956" s="45">
        <f>COUNTIFS($C$6:$C956,C956,$I$6:$I956,I956)</f>
        <v>7</v>
      </c>
      <c r="M956" s="45" t="s">
        <v>386</v>
      </c>
    </row>
    <row r="957" spans="1:13" customFormat="1" x14ac:dyDescent="0.2">
      <c r="A957" s="8" t="s">
        <v>191</v>
      </c>
      <c r="B957" s="8" t="s">
        <v>11</v>
      </c>
      <c r="C957" s="8" t="s">
        <v>282</v>
      </c>
      <c r="D957" s="8" t="s">
        <v>1</v>
      </c>
      <c r="E957" s="8" t="s">
        <v>114</v>
      </c>
      <c r="F957" s="9" t="s">
        <v>103</v>
      </c>
      <c r="G957" s="61">
        <v>42624</v>
      </c>
      <c r="H957" s="5">
        <v>136</v>
      </c>
      <c r="I957" s="8" t="s">
        <v>114</v>
      </c>
      <c r="J957" s="45">
        <f t="shared" si="61"/>
        <v>1547</v>
      </c>
      <c r="K957" s="45">
        <f t="shared" si="62"/>
        <v>53.344827586206897</v>
      </c>
      <c r="L957" s="45">
        <f>COUNTIFS($C$6:$C957,C957,$I$6:$I957,I957)</f>
        <v>8</v>
      </c>
      <c r="M957" s="45" t="s">
        <v>386</v>
      </c>
    </row>
    <row r="958" spans="1:13" customFormat="1" x14ac:dyDescent="0.2">
      <c r="A958" s="8" t="s">
        <v>191</v>
      </c>
      <c r="B958" s="8" t="s">
        <v>11</v>
      </c>
      <c r="C958" s="8" t="str">
        <f t="shared" ref="C958:C973" si="64">UPPER(A958)&amp;" "&amp;B958</f>
        <v>OAKFORD Richie</v>
      </c>
      <c r="D958" s="8" t="s">
        <v>1</v>
      </c>
      <c r="E958" s="8" t="s">
        <v>114</v>
      </c>
      <c r="F958" s="9" t="s">
        <v>103</v>
      </c>
      <c r="G958" s="20">
        <v>42428</v>
      </c>
      <c r="H958" s="5">
        <v>131</v>
      </c>
      <c r="I958" s="8" t="s">
        <v>114</v>
      </c>
      <c r="J958" s="45">
        <f t="shared" si="61"/>
        <v>1547</v>
      </c>
      <c r="K958" s="45">
        <f t="shared" si="62"/>
        <v>53.344827586206897</v>
      </c>
      <c r="L958" s="45">
        <f>COUNTIFS($C$6:$C958,C958,$I$6:$I958,I958)</f>
        <v>9</v>
      </c>
      <c r="M958" s="45" t="s">
        <v>386</v>
      </c>
    </row>
    <row r="959" spans="1:13" customFormat="1" x14ac:dyDescent="0.2">
      <c r="A959" s="8" t="s">
        <v>191</v>
      </c>
      <c r="B959" s="8" t="s">
        <v>11</v>
      </c>
      <c r="C959" s="8" t="str">
        <f t="shared" si="64"/>
        <v>OAKFORD Richie</v>
      </c>
      <c r="D959" s="8" t="s">
        <v>1</v>
      </c>
      <c r="E959" s="8" t="s">
        <v>114</v>
      </c>
      <c r="F959" s="9" t="s">
        <v>103</v>
      </c>
      <c r="G959" s="20">
        <v>42449</v>
      </c>
      <c r="H959" s="5">
        <v>130</v>
      </c>
      <c r="I959" s="8" t="s">
        <v>114</v>
      </c>
      <c r="J959" s="45">
        <f t="shared" si="61"/>
        <v>1547</v>
      </c>
      <c r="K959" s="45">
        <f t="shared" si="62"/>
        <v>53.344827586206897</v>
      </c>
      <c r="L959" s="45">
        <f>COUNTIFS($C$6:$C959,C959,$I$6:$I959,I959)</f>
        <v>10</v>
      </c>
      <c r="M959" s="45" t="s">
        <v>386</v>
      </c>
    </row>
    <row r="960" spans="1:13" customFormat="1" x14ac:dyDescent="0.2">
      <c r="A960" s="8" t="s">
        <v>191</v>
      </c>
      <c r="B960" s="8" t="s">
        <v>11</v>
      </c>
      <c r="C960" s="8" t="str">
        <f t="shared" si="64"/>
        <v>OAKFORD Richie</v>
      </c>
      <c r="D960" s="8" t="s">
        <v>1</v>
      </c>
      <c r="E960" s="8" t="s">
        <v>114</v>
      </c>
      <c r="F960" s="9" t="s">
        <v>103</v>
      </c>
      <c r="G960" s="20">
        <v>42554</v>
      </c>
      <c r="H960" s="5">
        <v>83</v>
      </c>
      <c r="I960" s="8" t="s">
        <v>0</v>
      </c>
      <c r="J960" s="45">
        <f t="shared" si="61"/>
        <v>83</v>
      </c>
      <c r="K960" s="45">
        <f t="shared" si="62"/>
        <v>2.8620689655172415</v>
      </c>
      <c r="L960" s="45">
        <f>COUNTIFS($C$6:$C960,C960,$I$6:$I960,I960)</f>
        <v>1</v>
      </c>
      <c r="M960" s="45" t="s">
        <v>386</v>
      </c>
    </row>
    <row r="961" spans="1:13" customFormat="1" x14ac:dyDescent="0.2">
      <c r="A961" s="8" t="s">
        <v>191</v>
      </c>
      <c r="B961" s="8" t="s">
        <v>11</v>
      </c>
      <c r="C961" s="8" t="str">
        <f t="shared" si="64"/>
        <v>OAKFORD Richie</v>
      </c>
      <c r="D961" s="8" t="s">
        <v>1</v>
      </c>
      <c r="E961" s="8" t="s">
        <v>114</v>
      </c>
      <c r="F961" s="9" t="s">
        <v>103</v>
      </c>
      <c r="G961" s="20">
        <v>42386</v>
      </c>
      <c r="H961" s="3"/>
      <c r="I961" s="8"/>
      <c r="J961" s="45">
        <f t="shared" si="61"/>
        <v>0</v>
      </c>
      <c r="K961" s="45">
        <f t="shared" si="62"/>
        <v>0</v>
      </c>
      <c r="L961" s="45">
        <f>COUNTIFS($C$6:$C961,C961,$I$6:$I961,I961)</f>
        <v>0</v>
      </c>
      <c r="M961" s="45" t="s">
        <v>386</v>
      </c>
    </row>
    <row r="962" spans="1:13" customFormat="1" x14ac:dyDescent="0.2">
      <c r="A962" s="8" t="s">
        <v>191</v>
      </c>
      <c r="B962" s="8" t="s">
        <v>11</v>
      </c>
      <c r="C962" s="8" t="str">
        <f t="shared" si="64"/>
        <v>OAKFORD Richie</v>
      </c>
      <c r="D962" s="8" t="s">
        <v>1</v>
      </c>
      <c r="E962" s="8" t="s">
        <v>114</v>
      </c>
      <c r="F962" s="9" t="s">
        <v>103</v>
      </c>
      <c r="G962" s="20">
        <v>42400</v>
      </c>
      <c r="H962" s="5"/>
      <c r="I962" s="8"/>
      <c r="J962" s="45">
        <f t="shared" si="61"/>
        <v>0</v>
      </c>
      <c r="K962" s="45">
        <f t="shared" si="62"/>
        <v>0</v>
      </c>
      <c r="L962" s="45">
        <f>COUNTIFS($C$6:$C962,C962,$I$6:$I962,I962)</f>
        <v>0</v>
      </c>
      <c r="M962" s="45" t="s">
        <v>386</v>
      </c>
    </row>
    <row r="963" spans="1:13" customFormat="1" x14ac:dyDescent="0.2">
      <c r="A963" s="8" t="s">
        <v>191</v>
      </c>
      <c r="B963" s="8" t="s">
        <v>11</v>
      </c>
      <c r="C963" s="8" t="str">
        <f t="shared" si="64"/>
        <v>OAKFORD Richie</v>
      </c>
      <c r="D963" s="8" t="s">
        <v>1</v>
      </c>
      <c r="E963" s="8" t="s">
        <v>114</v>
      </c>
      <c r="F963" s="9" t="s">
        <v>103</v>
      </c>
      <c r="G963" s="20">
        <v>42407</v>
      </c>
      <c r="H963" s="5"/>
      <c r="I963" s="8"/>
      <c r="J963" s="45">
        <f t="shared" si="61"/>
        <v>0</v>
      </c>
      <c r="K963" s="45">
        <f t="shared" si="62"/>
        <v>0</v>
      </c>
      <c r="L963" s="45">
        <f>COUNTIFS($C$6:$C963,C963,$I$6:$I963,I963)</f>
        <v>0</v>
      </c>
      <c r="M963" s="45" t="s">
        <v>386</v>
      </c>
    </row>
    <row r="964" spans="1:13" customFormat="1" x14ac:dyDescent="0.2">
      <c r="A964" s="8" t="s">
        <v>191</v>
      </c>
      <c r="B964" s="8" t="s">
        <v>11</v>
      </c>
      <c r="C964" s="8" t="str">
        <f t="shared" si="64"/>
        <v>OAKFORD Richie</v>
      </c>
      <c r="D964" s="8" t="s">
        <v>1</v>
      </c>
      <c r="E964" s="8" t="s">
        <v>114</v>
      </c>
      <c r="F964" s="9" t="s">
        <v>103</v>
      </c>
      <c r="G964" s="20">
        <v>42421</v>
      </c>
      <c r="H964" s="5"/>
      <c r="I964" s="8"/>
      <c r="J964" s="45">
        <f t="shared" si="61"/>
        <v>0</v>
      </c>
      <c r="K964" s="45">
        <f t="shared" si="62"/>
        <v>0</v>
      </c>
      <c r="L964" s="45">
        <f>COUNTIFS($C$6:$C964,C964,$I$6:$I964,I964)</f>
        <v>0</v>
      </c>
      <c r="M964" s="45" t="s">
        <v>386</v>
      </c>
    </row>
    <row r="965" spans="1:13" customFormat="1" x14ac:dyDescent="0.2">
      <c r="A965" s="8" t="s">
        <v>191</v>
      </c>
      <c r="B965" s="8" t="s">
        <v>11</v>
      </c>
      <c r="C965" s="8" t="str">
        <f t="shared" si="64"/>
        <v>OAKFORD Richie</v>
      </c>
      <c r="D965" s="8" t="s">
        <v>1</v>
      </c>
      <c r="E965" s="8" t="s">
        <v>114</v>
      </c>
      <c r="F965" s="9" t="s">
        <v>103</v>
      </c>
      <c r="G965" s="20">
        <v>42435</v>
      </c>
      <c r="H965" s="5"/>
      <c r="I965" s="8"/>
      <c r="J965" s="45">
        <f t="shared" si="61"/>
        <v>0</v>
      </c>
      <c r="K965" s="45">
        <f t="shared" si="62"/>
        <v>0</v>
      </c>
      <c r="L965" s="45">
        <f>COUNTIFS($C$6:$C965,C965,$I$6:$I965,I965)</f>
        <v>0</v>
      </c>
      <c r="M965" s="45" t="s">
        <v>386</v>
      </c>
    </row>
    <row r="966" spans="1:13" customFormat="1" x14ac:dyDescent="0.2">
      <c r="A966" s="8" t="s">
        <v>191</v>
      </c>
      <c r="B966" s="8" t="s">
        <v>11</v>
      </c>
      <c r="C966" s="8" t="str">
        <f t="shared" si="64"/>
        <v>OAKFORD Richie</v>
      </c>
      <c r="D966" s="8" t="s">
        <v>1</v>
      </c>
      <c r="E966" s="8" t="s">
        <v>114</v>
      </c>
      <c r="F966" s="9" t="s">
        <v>103</v>
      </c>
      <c r="G966" s="20">
        <v>42477</v>
      </c>
      <c r="H966" s="5"/>
      <c r="I966" s="8"/>
      <c r="J966" s="45">
        <f t="shared" si="61"/>
        <v>0</v>
      </c>
      <c r="K966" s="45">
        <f t="shared" si="62"/>
        <v>0</v>
      </c>
      <c r="L966" s="45">
        <f>COUNTIFS($C$6:$C966,C966,$I$6:$I966,I966)</f>
        <v>0</v>
      </c>
      <c r="M966" s="45" t="s">
        <v>386</v>
      </c>
    </row>
    <row r="967" spans="1:13" customFormat="1" x14ac:dyDescent="0.2">
      <c r="A967" s="8" t="s">
        <v>191</v>
      </c>
      <c r="B967" s="8" t="s">
        <v>11</v>
      </c>
      <c r="C967" s="8" t="str">
        <f t="shared" si="64"/>
        <v>OAKFORD Richie</v>
      </c>
      <c r="D967" s="8" t="s">
        <v>1</v>
      </c>
      <c r="E967" s="8" t="s">
        <v>114</v>
      </c>
      <c r="F967" s="9" t="s">
        <v>103</v>
      </c>
      <c r="G967" s="20">
        <v>42505</v>
      </c>
      <c r="H967" s="5"/>
      <c r="I967" s="8"/>
      <c r="J967" s="45">
        <f t="shared" ref="J967:J1030" si="65">SUMIFS($H$6:$H$3208,$C$6:$C$3208,$C967,$I$6:$I$3208,$I967)</f>
        <v>0</v>
      </c>
      <c r="K967" s="45">
        <f t="shared" ref="K967:K1030" si="66">IFERROR(J967/$G$5,0)</f>
        <v>0</v>
      </c>
      <c r="L967" s="45">
        <f>COUNTIFS($C$6:$C967,C967,$I$6:$I967,I967)</f>
        <v>0</v>
      </c>
      <c r="M967" s="45" t="s">
        <v>386</v>
      </c>
    </row>
    <row r="968" spans="1:13" customFormat="1" x14ac:dyDescent="0.2">
      <c r="A968" s="8" t="s">
        <v>191</v>
      </c>
      <c r="B968" s="8" t="s">
        <v>11</v>
      </c>
      <c r="C968" s="8" t="str">
        <f t="shared" si="64"/>
        <v>OAKFORD Richie</v>
      </c>
      <c r="D968" s="8" t="s">
        <v>1</v>
      </c>
      <c r="E968" s="8" t="s">
        <v>114</v>
      </c>
      <c r="F968" s="9" t="s">
        <v>103</v>
      </c>
      <c r="G968" s="20">
        <v>42512</v>
      </c>
      <c r="H968" s="5"/>
      <c r="I968" s="8"/>
      <c r="J968" s="45">
        <f t="shared" si="65"/>
        <v>0</v>
      </c>
      <c r="K968" s="45">
        <f t="shared" si="66"/>
        <v>0</v>
      </c>
      <c r="L968" s="45">
        <f>COUNTIFS($C$6:$C968,C968,$I$6:$I968,I968)</f>
        <v>0</v>
      </c>
      <c r="M968" s="45" t="s">
        <v>386</v>
      </c>
    </row>
    <row r="969" spans="1:13" customFormat="1" x14ac:dyDescent="0.2">
      <c r="A969" s="8" t="s">
        <v>191</v>
      </c>
      <c r="B969" s="8" t="s">
        <v>11</v>
      </c>
      <c r="C969" s="8" t="str">
        <f t="shared" si="64"/>
        <v>OAKFORD Richie</v>
      </c>
      <c r="D969" s="8" t="s">
        <v>1</v>
      </c>
      <c r="E969" s="8" t="s">
        <v>114</v>
      </c>
      <c r="F969" s="9" t="s">
        <v>103</v>
      </c>
      <c r="G969" s="20">
        <v>42519</v>
      </c>
      <c r="H969" s="5"/>
      <c r="I969" s="8"/>
      <c r="J969" s="45">
        <f t="shared" si="65"/>
        <v>0</v>
      </c>
      <c r="K969" s="45">
        <f t="shared" si="66"/>
        <v>0</v>
      </c>
      <c r="L969" s="45">
        <f>COUNTIFS($C$6:$C969,C969,$I$6:$I969,I969)</f>
        <v>0</v>
      </c>
      <c r="M969" s="45" t="s">
        <v>386</v>
      </c>
    </row>
    <row r="970" spans="1:13" customFormat="1" x14ac:dyDescent="0.2">
      <c r="A970" s="8" t="s">
        <v>191</v>
      </c>
      <c r="B970" s="8" t="s">
        <v>11</v>
      </c>
      <c r="C970" s="8" t="str">
        <f t="shared" si="64"/>
        <v>OAKFORD Richie</v>
      </c>
      <c r="D970" s="8" t="s">
        <v>1</v>
      </c>
      <c r="E970" s="8" t="s">
        <v>114</v>
      </c>
      <c r="F970" s="9" t="s">
        <v>103</v>
      </c>
      <c r="G970" s="20">
        <v>42526</v>
      </c>
      <c r="H970" s="5"/>
      <c r="I970" s="8"/>
      <c r="J970" s="45">
        <f t="shared" si="65"/>
        <v>0</v>
      </c>
      <c r="K970" s="45">
        <f t="shared" si="66"/>
        <v>0</v>
      </c>
      <c r="L970" s="45">
        <f>COUNTIFS($C$6:$C970,C970,$I$6:$I970,I970)</f>
        <v>0</v>
      </c>
      <c r="M970" s="45" t="s">
        <v>386</v>
      </c>
    </row>
    <row r="971" spans="1:13" customFormat="1" x14ac:dyDescent="0.2">
      <c r="A971" s="8" t="s">
        <v>191</v>
      </c>
      <c r="B971" s="8" t="s">
        <v>11</v>
      </c>
      <c r="C971" s="8" t="str">
        <f t="shared" si="64"/>
        <v>OAKFORD Richie</v>
      </c>
      <c r="D971" s="8" t="s">
        <v>1</v>
      </c>
      <c r="E971" s="8" t="s">
        <v>114</v>
      </c>
      <c r="F971" s="9" t="s">
        <v>103</v>
      </c>
      <c r="G971" s="20">
        <v>42561</v>
      </c>
      <c r="H971" s="5"/>
      <c r="I971" s="8"/>
      <c r="J971" s="45">
        <f t="shared" si="65"/>
        <v>0</v>
      </c>
      <c r="K971" s="45">
        <f t="shared" si="66"/>
        <v>0</v>
      </c>
      <c r="L971" s="45">
        <f>COUNTIFS($C$6:$C971,C971,$I$6:$I971,I971)</f>
        <v>0</v>
      </c>
      <c r="M971" s="45" t="s">
        <v>386</v>
      </c>
    </row>
    <row r="972" spans="1:13" customFormat="1" x14ac:dyDescent="0.2">
      <c r="A972" s="8" t="s">
        <v>191</v>
      </c>
      <c r="B972" s="8" t="s">
        <v>11</v>
      </c>
      <c r="C972" s="8" t="str">
        <f t="shared" si="64"/>
        <v>OAKFORD Richie</v>
      </c>
      <c r="D972" s="8" t="s">
        <v>1</v>
      </c>
      <c r="E972" s="8" t="s">
        <v>114</v>
      </c>
      <c r="F972" s="9" t="s">
        <v>103</v>
      </c>
      <c r="G972" s="20">
        <v>42596</v>
      </c>
      <c r="H972" s="5"/>
      <c r="I972" s="8"/>
      <c r="J972" s="45">
        <f t="shared" si="65"/>
        <v>0</v>
      </c>
      <c r="K972" s="45">
        <f t="shared" si="66"/>
        <v>0</v>
      </c>
      <c r="L972" s="45">
        <f>COUNTIFS($C$6:$C972,C972,$I$6:$I972,I972)</f>
        <v>0</v>
      </c>
      <c r="M972" s="45" t="s">
        <v>386</v>
      </c>
    </row>
    <row r="973" spans="1:13" customFormat="1" x14ac:dyDescent="0.2">
      <c r="A973" s="8" t="s">
        <v>191</v>
      </c>
      <c r="B973" s="8" t="s">
        <v>11</v>
      </c>
      <c r="C973" s="8" t="str">
        <f t="shared" si="64"/>
        <v>OAKFORD Richie</v>
      </c>
      <c r="D973" s="8" t="s">
        <v>1</v>
      </c>
      <c r="E973" s="8" t="s">
        <v>114</v>
      </c>
      <c r="F973" s="9" t="s">
        <v>103</v>
      </c>
      <c r="G973" s="20">
        <v>42610</v>
      </c>
      <c r="H973" s="5"/>
      <c r="I973" s="8"/>
      <c r="J973" s="45">
        <f t="shared" si="65"/>
        <v>0</v>
      </c>
      <c r="K973" s="45">
        <f t="shared" si="66"/>
        <v>0</v>
      </c>
      <c r="L973" s="45">
        <f>COUNTIFS($C$6:$C973,C973,$I$6:$I973,I973)</f>
        <v>0</v>
      </c>
      <c r="M973" s="45" t="s">
        <v>386</v>
      </c>
    </row>
    <row r="974" spans="1:13" customFormat="1" x14ac:dyDescent="0.2">
      <c r="A974" s="8" t="s">
        <v>191</v>
      </c>
      <c r="B974" s="8" t="s">
        <v>11</v>
      </c>
      <c r="C974" s="8" t="s">
        <v>282</v>
      </c>
      <c r="D974" s="8" t="s">
        <v>1</v>
      </c>
      <c r="E974" s="8" t="s">
        <v>114</v>
      </c>
      <c r="F974" s="9" t="s">
        <v>103</v>
      </c>
      <c r="G974" s="61">
        <v>42617</v>
      </c>
      <c r="H974" s="5"/>
      <c r="I974" s="8"/>
      <c r="J974" s="45">
        <f t="shared" si="65"/>
        <v>0</v>
      </c>
      <c r="K974" s="45">
        <f t="shared" si="66"/>
        <v>0</v>
      </c>
      <c r="L974" s="45">
        <f>COUNTIFS($C$6:$C974,C974,$I$6:$I974,I974)</f>
        <v>0</v>
      </c>
      <c r="M974" s="45" t="s">
        <v>386</v>
      </c>
    </row>
    <row r="975" spans="1:13" customFormat="1" x14ac:dyDescent="0.2">
      <c r="A975" s="8" t="s">
        <v>191</v>
      </c>
      <c r="B975" s="8" t="s">
        <v>11</v>
      </c>
      <c r="C975" s="8" t="s">
        <v>282</v>
      </c>
      <c r="D975" s="8" t="s">
        <v>1</v>
      </c>
      <c r="E975" s="8" t="s">
        <v>114</v>
      </c>
      <c r="F975" s="9" t="s">
        <v>103</v>
      </c>
      <c r="G975" s="61">
        <v>42631</v>
      </c>
      <c r="H975" s="5"/>
      <c r="I975" s="8"/>
      <c r="J975" s="45">
        <f t="shared" si="65"/>
        <v>0</v>
      </c>
      <c r="K975" s="45">
        <f t="shared" si="66"/>
        <v>0</v>
      </c>
      <c r="L975" s="45">
        <f>COUNTIFS($C$6:$C975,C975,$I$6:$I975,I975)</f>
        <v>0</v>
      </c>
      <c r="M975" s="45" t="s">
        <v>386</v>
      </c>
    </row>
    <row r="976" spans="1:13" customFormat="1" x14ac:dyDescent="0.2">
      <c r="A976" s="8" t="s">
        <v>191</v>
      </c>
      <c r="B976" s="8" t="s">
        <v>11</v>
      </c>
      <c r="C976" s="8" t="s">
        <v>282</v>
      </c>
      <c r="D976" s="8" t="s">
        <v>1</v>
      </c>
      <c r="E976" s="8" t="s">
        <v>114</v>
      </c>
      <c r="F976" s="9" t="s">
        <v>103</v>
      </c>
      <c r="G976" s="61">
        <v>42645</v>
      </c>
      <c r="H976" s="5"/>
      <c r="I976" s="8"/>
      <c r="J976" s="45">
        <f t="shared" si="65"/>
        <v>0</v>
      </c>
      <c r="K976" s="45">
        <f t="shared" si="66"/>
        <v>0</v>
      </c>
      <c r="L976" s="45">
        <f>COUNTIFS($C$6:$C976,C976,$I$6:$I976,I976)</f>
        <v>0</v>
      </c>
      <c r="M976" s="45" t="s">
        <v>386</v>
      </c>
    </row>
    <row r="977" spans="1:13" customFormat="1" x14ac:dyDescent="0.2">
      <c r="A977" s="8" t="s">
        <v>191</v>
      </c>
      <c r="B977" s="8" t="s">
        <v>11</v>
      </c>
      <c r="C977" s="8" t="s">
        <v>282</v>
      </c>
      <c r="D977" s="8" t="s">
        <v>1</v>
      </c>
      <c r="E977" s="8" t="s">
        <v>114</v>
      </c>
      <c r="F977" s="9" t="s">
        <v>103</v>
      </c>
      <c r="G977" s="61">
        <v>42659</v>
      </c>
      <c r="H977" s="5"/>
      <c r="I977" s="8"/>
      <c r="J977" s="45">
        <f t="shared" si="65"/>
        <v>0</v>
      </c>
      <c r="K977" s="45">
        <f t="shared" si="66"/>
        <v>0</v>
      </c>
      <c r="L977" s="45">
        <f>COUNTIFS($C$6:$C977,C977,$I$6:$I977,I977)</f>
        <v>0</v>
      </c>
      <c r="M977" s="45" t="s">
        <v>386</v>
      </c>
    </row>
    <row r="978" spans="1:13" customFormat="1" x14ac:dyDescent="0.2">
      <c r="A978" s="8" t="s">
        <v>191</v>
      </c>
      <c r="B978" s="8" t="s">
        <v>11</v>
      </c>
      <c r="C978" s="8" t="s">
        <v>282</v>
      </c>
      <c r="D978" s="8" t="s">
        <v>1</v>
      </c>
      <c r="E978" s="8" t="s">
        <v>114</v>
      </c>
      <c r="F978" s="9" t="s">
        <v>103</v>
      </c>
      <c r="G978" s="61">
        <v>42666</v>
      </c>
      <c r="H978" s="5"/>
      <c r="I978" s="8"/>
      <c r="J978" s="45">
        <f t="shared" si="65"/>
        <v>0</v>
      </c>
      <c r="K978" s="45">
        <f t="shared" si="66"/>
        <v>0</v>
      </c>
      <c r="L978" s="45">
        <f>COUNTIFS($C$6:$C978,C978,$I$6:$I978,I978)</f>
        <v>0</v>
      </c>
      <c r="M978" s="45" t="s">
        <v>386</v>
      </c>
    </row>
    <row r="979" spans="1:13" customFormat="1" x14ac:dyDescent="0.2">
      <c r="A979" s="8" t="s">
        <v>151</v>
      </c>
      <c r="B979" s="8" t="s">
        <v>21</v>
      </c>
      <c r="C979" s="8" t="s">
        <v>283</v>
      </c>
      <c r="D979" s="8" t="s">
        <v>1</v>
      </c>
      <c r="E979" s="8" t="s">
        <v>114</v>
      </c>
      <c r="F979" s="9" t="s">
        <v>103</v>
      </c>
      <c r="G979" s="61">
        <v>42673</v>
      </c>
      <c r="H979" s="5">
        <v>172</v>
      </c>
      <c r="I979" s="8" t="s">
        <v>114</v>
      </c>
      <c r="J979" s="45">
        <f t="shared" si="65"/>
        <v>3200</v>
      </c>
      <c r="K979" s="45">
        <f t="shared" si="66"/>
        <v>110.34482758620689</v>
      </c>
      <c r="L979" s="45">
        <f>COUNTIFS($C$6:$C979,C979,$I$6:$I979,I979)</f>
        <v>1</v>
      </c>
      <c r="M979" s="45" t="s">
        <v>386</v>
      </c>
    </row>
    <row r="980" spans="1:13" customFormat="1" x14ac:dyDescent="0.2">
      <c r="A980" s="8" t="s">
        <v>151</v>
      </c>
      <c r="B980" s="8" t="s">
        <v>21</v>
      </c>
      <c r="C980" s="8" t="str">
        <f>UPPER(A980)&amp;" "&amp;B980</f>
        <v>O'CONNOR Gary</v>
      </c>
      <c r="D980" s="8" t="s">
        <v>1</v>
      </c>
      <c r="E980" s="8" t="s">
        <v>114</v>
      </c>
      <c r="F980" s="9" t="s">
        <v>103</v>
      </c>
      <c r="G980" s="20">
        <v>42512</v>
      </c>
      <c r="H980" s="5">
        <v>169</v>
      </c>
      <c r="I980" s="8" t="s">
        <v>114</v>
      </c>
      <c r="J980" s="45">
        <f t="shared" si="65"/>
        <v>3200</v>
      </c>
      <c r="K980" s="45">
        <f t="shared" si="66"/>
        <v>110.34482758620689</v>
      </c>
      <c r="L980" s="45">
        <f>COUNTIFS($C$6:$C980,C980,$I$6:$I980,I980)</f>
        <v>2</v>
      </c>
      <c r="M980" s="45" t="s">
        <v>386</v>
      </c>
    </row>
    <row r="981" spans="1:13" customFormat="1" x14ac:dyDescent="0.2">
      <c r="A981" s="8" t="s">
        <v>151</v>
      </c>
      <c r="B981" s="8" t="s">
        <v>21</v>
      </c>
      <c r="C981" s="8" t="str">
        <f>UPPER(A981)&amp;" "&amp;B981</f>
        <v>O'CONNOR Gary</v>
      </c>
      <c r="D981" s="8" t="s">
        <v>1</v>
      </c>
      <c r="E981" s="8" t="s">
        <v>114</v>
      </c>
      <c r="F981" s="9" t="s">
        <v>103</v>
      </c>
      <c r="G981" s="20">
        <v>42400</v>
      </c>
      <c r="H981" s="5">
        <v>167</v>
      </c>
      <c r="I981" s="8" t="s">
        <v>114</v>
      </c>
      <c r="J981" s="45">
        <f t="shared" si="65"/>
        <v>3200</v>
      </c>
      <c r="K981" s="45">
        <f t="shared" si="66"/>
        <v>110.34482758620689</v>
      </c>
      <c r="L981" s="45">
        <f>COUNTIFS($C$6:$C981,C981,$I$6:$I981,I981)</f>
        <v>3</v>
      </c>
      <c r="M981" s="45" t="s">
        <v>386</v>
      </c>
    </row>
    <row r="982" spans="1:13" customFormat="1" x14ac:dyDescent="0.2">
      <c r="A982" s="8" t="s">
        <v>151</v>
      </c>
      <c r="B982" s="8" t="s">
        <v>21</v>
      </c>
      <c r="C982" s="8" t="s">
        <v>283</v>
      </c>
      <c r="D982" s="8" t="s">
        <v>1</v>
      </c>
      <c r="E982" s="8" t="s">
        <v>114</v>
      </c>
      <c r="F982" s="9" t="s">
        <v>103</v>
      </c>
      <c r="G982" s="61">
        <v>42617</v>
      </c>
      <c r="H982" s="5">
        <v>165</v>
      </c>
      <c r="I982" s="8" t="s">
        <v>114</v>
      </c>
      <c r="J982" s="45">
        <f t="shared" si="65"/>
        <v>3200</v>
      </c>
      <c r="K982" s="45">
        <f t="shared" si="66"/>
        <v>110.34482758620689</v>
      </c>
      <c r="L982" s="45">
        <f>COUNTIFS($C$6:$C982,C982,$I$6:$I982,I982)</f>
        <v>4</v>
      </c>
      <c r="M982" s="45" t="s">
        <v>386</v>
      </c>
    </row>
    <row r="983" spans="1:13" customFormat="1" x14ac:dyDescent="0.2">
      <c r="A983" s="8" t="s">
        <v>151</v>
      </c>
      <c r="B983" s="8" t="s">
        <v>21</v>
      </c>
      <c r="C983" s="8" t="str">
        <f>UPPER(A983)&amp;" "&amp;B983</f>
        <v>O'CONNOR Gary</v>
      </c>
      <c r="D983" s="8" t="s">
        <v>1</v>
      </c>
      <c r="E983" s="8" t="s">
        <v>114</v>
      </c>
      <c r="F983" s="9" t="s">
        <v>103</v>
      </c>
      <c r="G983" s="20">
        <v>42414</v>
      </c>
      <c r="H983" s="5">
        <v>161</v>
      </c>
      <c r="I983" s="8" t="s">
        <v>114</v>
      </c>
      <c r="J983" s="45">
        <f t="shared" si="65"/>
        <v>3200</v>
      </c>
      <c r="K983" s="45">
        <f t="shared" si="66"/>
        <v>110.34482758620689</v>
      </c>
      <c r="L983" s="45">
        <f>COUNTIFS($C$6:$C983,C983,$I$6:$I983,I983)</f>
        <v>5</v>
      </c>
      <c r="M983" s="45" t="s">
        <v>386</v>
      </c>
    </row>
    <row r="984" spans="1:13" customFormat="1" x14ac:dyDescent="0.2">
      <c r="A984" s="8" t="s">
        <v>151</v>
      </c>
      <c r="B984" s="8" t="s">
        <v>21</v>
      </c>
      <c r="C984" s="8" t="str">
        <f>UPPER(A984)&amp;" "&amp;B984</f>
        <v>O'CONNOR Gary</v>
      </c>
      <c r="D984" s="8" t="s">
        <v>1</v>
      </c>
      <c r="E984" s="8" t="s">
        <v>114</v>
      </c>
      <c r="F984" s="9" t="s">
        <v>103</v>
      </c>
      <c r="G984" s="20">
        <v>42463</v>
      </c>
      <c r="H984" s="5">
        <v>160</v>
      </c>
      <c r="I984" s="8" t="s">
        <v>114</v>
      </c>
      <c r="J984" s="45">
        <f t="shared" si="65"/>
        <v>3200</v>
      </c>
      <c r="K984" s="45">
        <f t="shared" si="66"/>
        <v>110.34482758620689</v>
      </c>
      <c r="L984" s="45">
        <f>COUNTIFS($C$6:$C984,C984,$I$6:$I984,I984)</f>
        <v>6</v>
      </c>
      <c r="M984" s="45" t="s">
        <v>386</v>
      </c>
    </row>
    <row r="985" spans="1:13" customFormat="1" x14ac:dyDescent="0.2">
      <c r="A985" s="8" t="s">
        <v>151</v>
      </c>
      <c r="B985" s="8" t="s">
        <v>21</v>
      </c>
      <c r="C985" s="8" t="s">
        <v>283</v>
      </c>
      <c r="D985" s="8" t="s">
        <v>1</v>
      </c>
      <c r="E985" s="8" t="s">
        <v>114</v>
      </c>
      <c r="F985" s="9" t="s">
        <v>103</v>
      </c>
      <c r="G985" s="61">
        <v>42659</v>
      </c>
      <c r="H985" s="5">
        <v>160</v>
      </c>
      <c r="I985" s="8" t="s">
        <v>114</v>
      </c>
      <c r="J985" s="45">
        <f t="shared" si="65"/>
        <v>3200</v>
      </c>
      <c r="K985" s="45">
        <f t="shared" si="66"/>
        <v>110.34482758620689</v>
      </c>
      <c r="L985" s="45">
        <f>COUNTIFS($C$6:$C985,C985,$I$6:$I985,I985)</f>
        <v>7</v>
      </c>
      <c r="M985" s="45" t="s">
        <v>386</v>
      </c>
    </row>
    <row r="986" spans="1:13" customFormat="1" x14ac:dyDescent="0.2">
      <c r="A986" s="8" t="s">
        <v>151</v>
      </c>
      <c r="B986" s="8" t="s">
        <v>21</v>
      </c>
      <c r="C986" s="8" t="str">
        <f t="shared" ref="C986:C997" si="67">UPPER(A986)&amp;" "&amp;B986</f>
        <v>O'CONNOR Gary</v>
      </c>
      <c r="D986" s="8" t="s">
        <v>1</v>
      </c>
      <c r="E986" s="8" t="s">
        <v>114</v>
      </c>
      <c r="F986" s="9" t="s">
        <v>103</v>
      </c>
      <c r="G986" s="20">
        <v>42526</v>
      </c>
      <c r="H986" s="5">
        <v>159</v>
      </c>
      <c r="I986" s="8" t="s">
        <v>114</v>
      </c>
      <c r="J986" s="45">
        <f t="shared" si="65"/>
        <v>3200</v>
      </c>
      <c r="K986" s="45">
        <f t="shared" si="66"/>
        <v>110.34482758620689</v>
      </c>
      <c r="L986" s="45">
        <f>COUNTIFS($C$6:$C986,C986,$I$6:$I986,I986)</f>
        <v>8</v>
      </c>
      <c r="M986" s="45" t="s">
        <v>386</v>
      </c>
    </row>
    <row r="987" spans="1:13" customFormat="1" x14ac:dyDescent="0.2">
      <c r="A987" s="8" t="s">
        <v>151</v>
      </c>
      <c r="B987" s="8" t="s">
        <v>21</v>
      </c>
      <c r="C987" s="8" t="str">
        <f t="shared" si="67"/>
        <v>O'CONNOR Gary</v>
      </c>
      <c r="D987" s="8" t="s">
        <v>1</v>
      </c>
      <c r="E987" s="8" t="s">
        <v>114</v>
      </c>
      <c r="F987" s="9" t="s">
        <v>103</v>
      </c>
      <c r="G987" s="20">
        <v>42421</v>
      </c>
      <c r="H987" s="5">
        <v>158</v>
      </c>
      <c r="I987" s="8" t="s">
        <v>114</v>
      </c>
      <c r="J987" s="45">
        <f t="shared" si="65"/>
        <v>3200</v>
      </c>
      <c r="K987" s="45">
        <f t="shared" si="66"/>
        <v>110.34482758620689</v>
      </c>
      <c r="L987" s="45">
        <f>COUNTIFS($C$6:$C987,C987,$I$6:$I987,I987)</f>
        <v>9</v>
      </c>
      <c r="M987" s="45" t="s">
        <v>386</v>
      </c>
    </row>
    <row r="988" spans="1:13" customFormat="1" x14ac:dyDescent="0.2">
      <c r="A988" s="8" t="s">
        <v>151</v>
      </c>
      <c r="B988" s="8" t="s">
        <v>21</v>
      </c>
      <c r="C988" s="8" t="str">
        <f t="shared" si="67"/>
        <v>O'CONNOR Gary</v>
      </c>
      <c r="D988" s="8" t="s">
        <v>1</v>
      </c>
      <c r="E988" s="8" t="s">
        <v>114</v>
      </c>
      <c r="F988" s="9" t="s">
        <v>103</v>
      </c>
      <c r="G988" s="20">
        <v>42505</v>
      </c>
      <c r="H988" s="5">
        <v>152</v>
      </c>
      <c r="I988" s="8" t="s">
        <v>114</v>
      </c>
      <c r="J988" s="45">
        <f t="shared" si="65"/>
        <v>3200</v>
      </c>
      <c r="K988" s="45">
        <f t="shared" si="66"/>
        <v>110.34482758620689</v>
      </c>
      <c r="L988" s="45">
        <f>COUNTIFS($C$6:$C988,C988,$I$6:$I988,I988)</f>
        <v>10</v>
      </c>
      <c r="M988" s="45" t="s">
        <v>386</v>
      </c>
    </row>
    <row r="989" spans="1:13" customFormat="1" x14ac:dyDescent="0.2">
      <c r="A989" s="8" t="s">
        <v>151</v>
      </c>
      <c r="B989" s="8" t="s">
        <v>21</v>
      </c>
      <c r="C989" s="8" t="str">
        <f t="shared" si="67"/>
        <v>O'CONNOR Gary</v>
      </c>
      <c r="D989" s="8" t="s">
        <v>1</v>
      </c>
      <c r="E989" s="8" t="s">
        <v>114</v>
      </c>
      <c r="F989" s="9" t="s">
        <v>103</v>
      </c>
      <c r="G989" s="20">
        <v>42561</v>
      </c>
      <c r="H989" s="5">
        <v>150</v>
      </c>
      <c r="I989" s="8" t="s">
        <v>114</v>
      </c>
      <c r="J989" s="45">
        <f t="shared" si="65"/>
        <v>3200</v>
      </c>
      <c r="K989" s="45">
        <f t="shared" si="66"/>
        <v>110.34482758620689</v>
      </c>
      <c r="L989" s="45">
        <f>COUNTIFS($C$6:$C989,C989,$I$6:$I989,I989)</f>
        <v>11</v>
      </c>
      <c r="M989" s="45" t="s">
        <v>386</v>
      </c>
    </row>
    <row r="990" spans="1:13" customFormat="1" x14ac:dyDescent="0.2">
      <c r="A990" s="8" t="s">
        <v>151</v>
      </c>
      <c r="B990" s="8" t="s">
        <v>21</v>
      </c>
      <c r="C990" s="8" t="str">
        <f t="shared" si="67"/>
        <v>O'CONNOR Gary</v>
      </c>
      <c r="D990" s="8" t="s">
        <v>1</v>
      </c>
      <c r="E990" s="8" t="s">
        <v>114</v>
      </c>
      <c r="F990" s="9" t="s">
        <v>103</v>
      </c>
      <c r="G990" s="20">
        <v>42596</v>
      </c>
      <c r="H990" s="5">
        <v>141</v>
      </c>
      <c r="I990" s="8" t="s">
        <v>114</v>
      </c>
      <c r="J990" s="45">
        <f t="shared" si="65"/>
        <v>3200</v>
      </c>
      <c r="K990" s="45">
        <f t="shared" si="66"/>
        <v>110.34482758620689</v>
      </c>
      <c r="L990" s="45">
        <f>COUNTIFS($C$6:$C990,C990,$I$6:$I990,I990)</f>
        <v>12</v>
      </c>
      <c r="M990" s="45" t="s">
        <v>386</v>
      </c>
    </row>
    <row r="991" spans="1:13" customFormat="1" x14ac:dyDescent="0.2">
      <c r="A991" s="8" t="s">
        <v>151</v>
      </c>
      <c r="B991" s="8" t="s">
        <v>21</v>
      </c>
      <c r="C991" s="8" t="str">
        <f t="shared" si="67"/>
        <v>O'CONNOR Gary</v>
      </c>
      <c r="D991" s="8" t="s">
        <v>1</v>
      </c>
      <c r="E991" s="8" t="s">
        <v>114</v>
      </c>
      <c r="F991" s="9" t="s">
        <v>103</v>
      </c>
      <c r="G991" s="20">
        <v>42540</v>
      </c>
      <c r="H991" s="5">
        <v>140</v>
      </c>
      <c r="I991" s="8" t="s">
        <v>114</v>
      </c>
      <c r="J991" s="45">
        <f t="shared" si="65"/>
        <v>3200</v>
      </c>
      <c r="K991" s="45">
        <f t="shared" si="66"/>
        <v>110.34482758620689</v>
      </c>
      <c r="L991" s="45">
        <f>COUNTIFS($C$6:$C991,C991,$I$6:$I991,I991)</f>
        <v>13</v>
      </c>
      <c r="M991" s="45" t="s">
        <v>386</v>
      </c>
    </row>
    <row r="992" spans="1:13" customFormat="1" x14ac:dyDescent="0.2">
      <c r="A992" s="8" t="s">
        <v>151</v>
      </c>
      <c r="B992" s="8" t="s">
        <v>21</v>
      </c>
      <c r="C992" s="8" t="str">
        <f t="shared" si="67"/>
        <v>O'CONNOR Gary</v>
      </c>
      <c r="D992" s="8" t="s">
        <v>1</v>
      </c>
      <c r="E992" s="8" t="s">
        <v>114</v>
      </c>
      <c r="F992" s="9" t="s">
        <v>103</v>
      </c>
      <c r="G992" s="20">
        <v>42449</v>
      </c>
      <c r="H992" s="5">
        <v>138</v>
      </c>
      <c r="I992" s="8" t="s">
        <v>114</v>
      </c>
      <c r="J992" s="45">
        <f t="shared" si="65"/>
        <v>3200</v>
      </c>
      <c r="K992" s="45">
        <f t="shared" si="66"/>
        <v>110.34482758620689</v>
      </c>
      <c r="L992" s="45">
        <f>COUNTIFS($C$6:$C992,C992,$I$6:$I992,I992)</f>
        <v>14</v>
      </c>
      <c r="M992" s="45" t="s">
        <v>386</v>
      </c>
    </row>
    <row r="993" spans="1:13" customFormat="1" x14ac:dyDescent="0.2">
      <c r="A993" s="8" t="s">
        <v>151</v>
      </c>
      <c r="B993" s="8" t="s">
        <v>21</v>
      </c>
      <c r="C993" s="8" t="str">
        <f t="shared" si="67"/>
        <v>O'CONNOR Gary</v>
      </c>
      <c r="D993" s="8" t="s">
        <v>1</v>
      </c>
      <c r="E993" s="8" t="s">
        <v>114</v>
      </c>
      <c r="F993" s="9" t="s">
        <v>103</v>
      </c>
      <c r="G993" s="20">
        <v>42442</v>
      </c>
      <c r="H993" s="5">
        <v>137</v>
      </c>
      <c r="I993" s="8" t="s">
        <v>114</v>
      </c>
      <c r="J993" s="45">
        <f t="shared" si="65"/>
        <v>3200</v>
      </c>
      <c r="K993" s="45">
        <f t="shared" si="66"/>
        <v>110.34482758620689</v>
      </c>
      <c r="L993" s="45">
        <f>COUNTIFS($C$6:$C993,C993,$I$6:$I993,I993)</f>
        <v>15</v>
      </c>
      <c r="M993" s="45" t="s">
        <v>386</v>
      </c>
    </row>
    <row r="994" spans="1:13" customFormat="1" x14ac:dyDescent="0.2">
      <c r="A994" s="8" t="s">
        <v>151</v>
      </c>
      <c r="B994" s="8" t="s">
        <v>21</v>
      </c>
      <c r="C994" s="8" t="str">
        <f t="shared" si="67"/>
        <v>O'CONNOR Gary</v>
      </c>
      <c r="D994" s="8" t="s">
        <v>1</v>
      </c>
      <c r="E994" s="8" t="s">
        <v>114</v>
      </c>
      <c r="F994" s="9" t="s">
        <v>103</v>
      </c>
      <c r="G994" s="20">
        <v>42428</v>
      </c>
      <c r="H994" s="5">
        <v>136</v>
      </c>
      <c r="I994" s="8" t="s">
        <v>114</v>
      </c>
      <c r="J994" s="45">
        <f t="shared" si="65"/>
        <v>3200</v>
      </c>
      <c r="K994" s="45">
        <f t="shared" si="66"/>
        <v>110.34482758620689</v>
      </c>
      <c r="L994" s="45">
        <f>COUNTIFS($C$6:$C994,C994,$I$6:$I994,I994)</f>
        <v>16</v>
      </c>
      <c r="M994" s="45" t="s">
        <v>386</v>
      </c>
    </row>
    <row r="995" spans="1:13" customFormat="1" x14ac:dyDescent="0.2">
      <c r="A995" s="8" t="s">
        <v>151</v>
      </c>
      <c r="B995" s="8" t="s">
        <v>21</v>
      </c>
      <c r="C995" s="8" t="str">
        <f t="shared" si="67"/>
        <v>O'CONNOR Gary</v>
      </c>
      <c r="D995" s="8" t="s">
        <v>1</v>
      </c>
      <c r="E995" s="8" t="s">
        <v>114</v>
      </c>
      <c r="F995" s="9" t="s">
        <v>103</v>
      </c>
      <c r="G995" s="20">
        <v>42386</v>
      </c>
      <c r="H995" s="3">
        <v>132</v>
      </c>
      <c r="I995" s="8" t="s">
        <v>114</v>
      </c>
      <c r="J995" s="45">
        <f t="shared" si="65"/>
        <v>3200</v>
      </c>
      <c r="K995" s="45">
        <f t="shared" si="66"/>
        <v>110.34482758620689</v>
      </c>
      <c r="L995" s="45">
        <f>COUNTIFS($C$6:$C995,C995,$I$6:$I995,I995)</f>
        <v>17</v>
      </c>
      <c r="M995" s="45" t="s">
        <v>386</v>
      </c>
    </row>
    <row r="996" spans="1:13" customFormat="1" x14ac:dyDescent="0.2">
      <c r="A996" s="8" t="s">
        <v>151</v>
      </c>
      <c r="B996" s="8" t="s">
        <v>21</v>
      </c>
      <c r="C996" s="8" t="str">
        <f t="shared" si="67"/>
        <v>O'CONNOR Gary</v>
      </c>
      <c r="D996" s="8" t="s">
        <v>1</v>
      </c>
      <c r="E996" s="8" t="s">
        <v>114</v>
      </c>
      <c r="F996" s="9" t="s">
        <v>103</v>
      </c>
      <c r="G996" s="20">
        <v>42589</v>
      </c>
      <c r="H996" s="5">
        <v>130</v>
      </c>
      <c r="I996" s="8" t="s">
        <v>114</v>
      </c>
      <c r="J996" s="45">
        <f t="shared" si="65"/>
        <v>3200</v>
      </c>
      <c r="K996" s="45">
        <f t="shared" si="66"/>
        <v>110.34482758620689</v>
      </c>
      <c r="L996" s="45">
        <f>COUNTIFS($C$6:$C996,C996,$I$6:$I996,I996)</f>
        <v>18</v>
      </c>
      <c r="M996" s="45" t="s">
        <v>386</v>
      </c>
    </row>
    <row r="997" spans="1:13" customFormat="1" x14ac:dyDescent="0.2">
      <c r="A997" s="8" t="s">
        <v>151</v>
      </c>
      <c r="B997" s="8" t="s">
        <v>21</v>
      </c>
      <c r="C997" s="8" t="str">
        <f t="shared" si="67"/>
        <v>O'CONNOR Gary</v>
      </c>
      <c r="D997" s="8" t="s">
        <v>1</v>
      </c>
      <c r="E997" s="8" t="s">
        <v>114</v>
      </c>
      <c r="F997" s="9" t="s">
        <v>103</v>
      </c>
      <c r="G997" s="20">
        <v>42519</v>
      </c>
      <c r="H997" s="5">
        <v>126</v>
      </c>
      <c r="I997" s="8" t="s">
        <v>114</v>
      </c>
      <c r="J997" s="45">
        <f t="shared" si="65"/>
        <v>3200</v>
      </c>
      <c r="K997" s="45">
        <f t="shared" si="66"/>
        <v>110.34482758620689</v>
      </c>
      <c r="L997" s="45">
        <f>COUNTIFS($C$6:$C997,C997,$I$6:$I997,I997)</f>
        <v>19</v>
      </c>
      <c r="M997" s="45" t="s">
        <v>386</v>
      </c>
    </row>
    <row r="998" spans="1:13" customFormat="1" x14ac:dyDescent="0.2">
      <c r="A998" s="8" t="s">
        <v>151</v>
      </c>
      <c r="B998" s="8" t="s">
        <v>21</v>
      </c>
      <c r="C998" s="8" t="s">
        <v>283</v>
      </c>
      <c r="D998" s="8" t="s">
        <v>1</v>
      </c>
      <c r="E998" s="8" t="s">
        <v>114</v>
      </c>
      <c r="F998" s="9" t="s">
        <v>103</v>
      </c>
      <c r="G998" s="61">
        <v>42666</v>
      </c>
      <c r="H998" s="5">
        <v>124</v>
      </c>
      <c r="I998" s="8" t="s">
        <v>114</v>
      </c>
      <c r="J998" s="45">
        <f t="shared" si="65"/>
        <v>3200</v>
      </c>
      <c r="K998" s="45">
        <f t="shared" si="66"/>
        <v>110.34482758620689</v>
      </c>
      <c r="L998" s="45">
        <f>COUNTIFS($C$6:$C998,C998,$I$6:$I998,I998)</f>
        <v>20</v>
      </c>
      <c r="M998" s="45" t="s">
        <v>386</v>
      </c>
    </row>
    <row r="999" spans="1:13" customFormat="1" x14ac:dyDescent="0.2">
      <c r="A999" s="8" t="s">
        <v>151</v>
      </c>
      <c r="B999" s="8" t="s">
        <v>21</v>
      </c>
      <c r="C999" s="8" t="s">
        <v>283</v>
      </c>
      <c r="D999" s="8" t="s">
        <v>1</v>
      </c>
      <c r="E999" s="8" t="s">
        <v>114</v>
      </c>
      <c r="F999" s="9" t="s">
        <v>103</v>
      </c>
      <c r="G999" s="61">
        <v>42624</v>
      </c>
      <c r="H999" s="5">
        <v>119</v>
      </c>
      <c r="I999" s="8" t="s">
        <v>114</v>
      </c>
      <c r="J999" s="45">
        <f t="shared" si="65"/>
        <v>3200</v>
      </c>
      <c r="K999" s="45">
        <f t="shared" si="66"/>
        <v>110.34482758620689</v>
      </c>
      <c r="L999" s="45">
        <f>COUNTIFS($C$6:$C999,C999,$I$6:$I999,I999)</f>
        <v>21</v>
      </c>
      <c r="M999" s="45" t="s">
        <v>386</v>
      </c>
    </row>
    <row r="1000" spans="1:13" customFormat="1" x14ac:dyDescent="0.2">
      <c r="A1000" s="8" t="s">
        <v>151</v>
      </c>
      <c r="B1000" s="8" t="s">
        <v>21</v>
      </c>
      <c r="C1000" s="8" t="str">
        <f>UPPER(A1000)&amp;" "&amp;B1000</f>
        <v>O'CONNOR Gary</v>
      </c>
      <c r="D1000" s="8" t="s">
        <v>1</v>
      </c>
      <c r="E1000" s="8" t="s">
        <v>114</v>
      </c>
      <c r="F1000" s="9" t="s">
        <v>103</v>
      </c>
      <c r="G1000" s="20">
        <v>42610</v>
      </c>
      <c r="H1000" s="5">
        <v>104</v>
      </c>
      <c r="I1000" s="8" t="s">
        <v>114</v>
      </c>
      <c r="J1000" s="45">
        <f t="shared" si="65"/>
        <v>3200</v>
      </c>
      <c r="K1000" s="45">
        <f t="shared" si="66"/>
        <v>110.34482758620689</v>
      </c>
      <c r="L1000" s="45">
        <f>COUNTIFS($C$6:$C1000,C1000,$I$6:$I1000,I1000)</f>
        <v>22</v>
      </c>
      <c r="M1000" s="45" t="s">
        <v>386</v>
      </c>
    </row>
    <row r="1001" spans="1:13" customFormat="1" x14ac:dyDescent="0.2">
      <c r="A1001" s="8" t="s">
        <v>151</v>
      </c>
      <c r="B1001" s="8" t="s">
        <v>21</v>
      </c>
      <c r="C1001" s="8" t="str">
        <f>UPPER(A1001)&amp;" "&amp;B1001</f>
        <v>O'CONNOR Gary</v>
      </c>
      <c r="D1001" s="8" t="s">
        <v>1</v>
      </c>
      <c r="E1001" s="8" t="s">
        <v>114</v>
      </c>
      <c r="F1001" s="9" t="s">
        <v>103</v>
      </c>
      <c r="G1001" s="20">
        <v>42407</v>
      </c>
      <c r="H1001" s="5"/>
      <c r="I1001" s="8"/>
      <c r="J1001" s="45">
        <f t="shared" si="65"/>
        <v>0</v>
      </c>
      <c r="K1001" s="45">
        <f t="shared" si="66"/>
        <v>0</v>
      </c>
      <c r="L1001" s="45">
        <f>COUNTIFS($C$6:$C1001,C1001,$I$6:$I1001,I1001)</f>
        <v>0</v>
      </c>
      <c r="M1001" s="45" t="s">
        <v>386</v>
      </c>
    </row>
    <row r="1002" spans="1:13" customFormat="1" x14ac:dyDescent="0.2">
      <c r="A1002" s="8" t="s">
        <v>151</v>
      </c>
      <c r="B1002" s="8" t="s">
        <v>21</v>
      </c>
      <c r="C1002" s="8" t="str">
        <f>UPPER(A1002)&amp;" "&amp;B1002</f>
        <v>O'CONNOR Gary</v>
      </c>
      <c r="D1002" s="8" t="s">
        <v>1</v>
      </c>
      <c r="E1002" s="8" t="s">
        <v>114</v>
      </c>
      <c r="F1002" s="9" t="s">
        <v>103</v>
      </c>
      <c r="G1002" s="20">
        <v>42435</v>
      </c>
      <c r="H1002" s="5"/>
      <c r="I1002" s="8"/>
      <c r="J1002" s="45">
        <f t="shared" si="65"/>
        <v>0</v>
      </c>
      <c r="K1002" s="45">
        <f t="shared" si="66"/>
        <v>0</v>
      </c>
      <c r="L1002" s="45">
        <f>COUNTIFS($C$6:$C1002,C1002,$I$6:$I1002,I1002)</f>
        <v>0</v>
      </c>
      <c r="M1002" s="45" t="s">
        <v>386</v>
      </c>
    </row>
    <row r="1003" spans="1:13" customFormat="1" x14ac:dyDescent="0.2">
      <c r="A1003" s="8" t="s">
        <v>151</v>
      </c>
      <c r="B1003" s="8" t="s">
        <v>21</v>
      </c>
      <c r="C1003" s="8" t="str">
        <f>UPPER(A1003)&amp;" "&amp;B1003</f>
        <v>O'CONNOR Gary</v>
      </c>
      <c r="D1003" s="8" t="s">
        <v>1</v>
      </c>
      <c r="E1003" s="8" t="s">
        <v>114</v>
      </c>
      <c r="F1003" s="9" t="s">
        <v>103</v>
      </c>
      <c r="G1003" s="20">
        <v>42477</v>
      </c>
      <c r="H1003" s="5"/>
      <c r="I1003" s="8"/>
      <c r="J1003" s="45">
        <f t="shared" si="65"/>
        <v>0</v>
      </c>
      <c r="K1003" s="45">
        <f t="shared" si="66"/>
        <v>0</v>
      </c>
      <c r="L1003" s="45">
        <f>COUNTIFS($C$6:$C1003,C1003,$I$6:$I1003,I1003)</f>
        <v>0</v>
      </c>
      <c r="M1003" s="45" t="s">
        <v>386</v>
      </c>
    </row>
    <row r="1004" spans="1:13" customFormat="1" x14ac:dyDescent="0.2">
      <c r="A1004" s="8" t="s">
        <v>151</v>
      </c>
      <c r="B1004" s="8" t="s">
        <v>21</v>
      </c>
      <c r="C1004" s="8" t="str">
        <f>UPPER(A1004)&amp;" "&amp;B1004</f>
        <v>O'CONNOR Gary</v>
      </c>
      <c r="D1004" s="8" t="s">
        <v>1</v>
      </c>
      <c r="E1004" s="8" t="s">
        <v>114</v>
      </c>
      <c r="F1004" s="9" t="s">
        <v>103</v>
      </c>
      <c r="G1004" s="20">
        <v>42554</v>
      </c>
      <c r="H1004" s="5"/>
      <c r="I1004" s="8"/>
      <c r="J1004" s="45">
        <f t="shared" si="65"/>
        <v>0</v>
      </c>
      <c r="K1004" s="45">
        <f t="shared" si="66"/>
        <v>0</v>
      </c>
      <c r="L1004" s="45">
        <f>COUNTIFS($C$6:$C1004,C1004,$I$6:$I1004,I1004)</f>
        <v>0</v>
      </c>
      <c r="M1004" s="45" t="s">
        <v>386</v>
      </c>
    </row>
    <row r="1005" spans="1:13" customFormat="1" x14ac:dyDescent="0.2">
      <c r="A1005" s="8" t="s">
        <v>151</v>
      </c>
      <c r="B1005" s="8" t="s">
        <v>21</v>
      </c>
      <c r="C1005" s="8" t="s">
        <v>283</v>
      </c>
      <c r="D1005" s="8" t="s">
        <v>1</v>
      </c>
      <c r="E1005" s="8" t="s">
        <v>114</v>
      </c>
      <c r="F1005" s="9" t="s">
        <v>103</v>
      </c>
      <c r="G1005" s="61">
        <v>42631</v>
      </c>
      <c r="H1005" s="5"/>
      <c r="I1005" s="8"/>
      <c r="J1005" s="45">
        <f t="shared" si="65"/>
        <v>0</v>
      </c>
      <c r="K1005" s="45">
        <f t="shared" si="66"/>
        <v>0</v>
      </c>
      <c r="L1005" s="45">
        <f>COUNTIFS($C$6:$C1005,C1005,$I$6:$I1005,I1005)</f>
        <v>0</v>
      </c>
      <c r="M1005" s="45" t="s">
        <v>386</v>
      </c>
    </row>
    <row r="1006" spans="1:13" customFormat="1" x14ac:dyDescent="0.2">
      <c r="A1006" s="8" t="s">
        <v>151</v>
      </c>
      <c r="B1006" s="8" t="s">
        <v>21</v>
      </c>
      <c r="C1006" s="8" t="s">
        <v>283</v>
      </c>
      <c r="D1006" s="8" t="s">
        <v>1</v>
      </c>
      <c r="E1006" s="8" t="s">
        <v>114</v>
      </c>
      <c r="F1006" s="9" t="s">
        <v>103</v>
      </c>
      <c r="G1006" s="61">
        <v>42652</v>
      </c>
      <c r="H1006" s="5"/>
      <c r="I1006" s="8"/>
      <c r="J1006" s="45">
        <f t="shared" si="65"/>
        <v>0</v>
      </c>
      <c r="K1006" s="45">
        <f t="shared" si="66"/>
        <v>0</v>
      </c>
      <c r="L1006" s="45">
        <f>COUNTIFS($C$6:$C1006,C1006,$I$6:$I1006,I1006)</f>
        <v>0</v>
      </c>
      <c r="M1006" s="45" t="s">
        <v>386</v>
      </c>
    </row>
    <row r="1007" spans="1:13" customFormat="1" x14ac:dyDescent="0.2">
      <c r="A1007" s="8" t="s">
        <v>151</v>
      </c>
      <c r="B1007" s="8" t="s">
        <v>21</v>
      </c>
      <c r="C1007" s="8" t="s">
        <v>283</v>
      </c>
      <c r="D1007" s="8" t="s">
        <v>1</v>
      </c>
      <c r="E1007" s="8" t="s">
        <v>114</v>
      </c>
      <c r="F1007" s="9" t="s">
        <v>103</v>
      </c>
      <c r="G1007" s="61">
        <v>42645</v>
      </c>
      <c r="H1007" s="5"/>
      <c r="I1007" s="8"/>
      <c r="J1007" s="45">
        <f t="shared" si="65"/>
        <v>0</v>
      </c>
      <c r="K1007" s="45">
        <f t="shared" si="66"/>
        <v>0</v>
      </c>
      <c r="L1007" s="45">
        <f>COUNTIFS($C$6:$C1007,C1007,$I$6:$I1007,I1007)</f>
        <v>0</v>
      </c>
      <c r="M1007" s="45" t="s">
        <v>386</v>
      </c>
    </row>
    <row r="1008" spans="1:13" customFormat="1" x14ac:dyDescent="0.2">
      <c r="A1008" s="8" t="s">
        <v>124</v>
      </c>
      <c r="B1008" s="8" t="s">
        <v>24</v>
      </c>
      <c r="C1008" s="8" t="str">
        <f t="shared" ref="C1008:C1028" si="68">UPPER(A1008)&amp;" "&amp;B1008</f>
        <v>OVEREND Brodie</v>
      </c>
      <c r="D1008" s="8" t="s">
        <v>187</v>
      </c>
      <c r="E1008" s="8" t="s">
        <v>0</v>
      </c>
      <c r="F1008" s="9" t="s">
        <v>103</v>
      </c>
      <c r="G1008" s="20">
        <v>42386</v>
      </c>
      <c r="H1008" s="3">
        <v>18</v>
      </c>
      <c r="I1008" s="8" t="s">
        <v>114</v>
      </c>
      <c r="J1008" s="45">
        <f t="shared" si="65"/>
        <v>18</v>
      </c>
      <c r="K1008" s="45">
        <f t="shared" si="66"/>
        <v>0.62068965517241381</v>
      </c>
      <c r="L1008" s="45">
        <f>COUNTIFS($C$6:$C1008,C1008,$I$6:$I1008,I1008)</f>
        <v>1</v>
      </c>
      <c r="M1008" s="45" t="s">
        <v>387</v>
      </c>
    </row>
    <row r="1009" spans="1:13" customFormat="1" x14ac:dyDescent="0.2">
      <c r="A1009" s="8" t="s">
        <v>124</v>
      </c>
      <c r="B1009" s="8" t="s">
        <v>24</v>
      </c>
      <c r="C1009" s="8" t="str">
        <f t="shared" si="68"/>
        <v>OVEREND Brodie</v>
      </c>
      <c r="D1009" s="8" t="s">
        <v>187</v>
      </c>
      <c r="E1009" s="8" t="s">
        <v>0</v>
      </c>
      <c r="F1009" s="9" t="s">
        <v>103</v>
      </c>
      <c r="G1009" s="20">
        <v>42540</v>
      </c>
      <c r="H1009" s="5">
        <v>56</v>
      </c>
      <c r="I1009" s="8" t="s">
        <v>0</v>
      </c>
      <c r="J1009" s="45">
        <f t="shared" si="65"/>
        <v>164</v>
      </c>
      <c r="K1009" s="45">
        <f t="shared" si="66"/>
        <v>5.6551724137931032</v>
      </c>
      <c r="L1009" s="45">
        <f>COUNTIFS($C$6:$C1009,C1009,$I$6:$I1009,I1009)</f>
        <v>1</v>
      </c>
      <c r="M1009" s="45" t="s">
        <v>387</v>
      </c>
    </row>
    <row r="1010" spans="1:13" customFormat="1" x14ac:dyDescent="0.2">
      <c r="A1010" s="8" t="s">
        <v>124</v>
      </c>
      <c r="B1010" s="8" t="s">
        <v>24</v>
      </c>
      <c r="C1010" s="8" t="str">
        <f t="shared" si="68"/>
        <v>OVEREND Brodie</v>
      </c>
      <c r="D1010" s="8" t="s">
        <v>187</v>
      </c>
      <c r="E1010" s="8" t="s">
        <v>0</v>
      </c>
      <c r="F1010" s="9" t="s">
        <v>103</v>
      </c>
      <c r="G1010" s="20">
        <v>42442</v>
      </c>
      <c r="H1010" s="5">
        <v>35</v>
      </c>
      <c r="I1010" s="8" t="s">
        <v>0</v>
      </c>
      <c r="J1010" s="45">
        <f t="shared" si="65"/>
        <v>164</v>
      </c>
      <c r="K1010" s="45">
        <f t="shared" si="66"/>
        <v>5.6551724137931032</v>
      </c>
      <c r="L1010" s="45">
        <f>COUNTIFS($C$6:$C1010,C1010,$I$6:$I1010,I1010)</f>
        <v>2</v>
      </c>
      <c r="M1010" s="45" t="s">
        <v>387</v>
      </c>
    </row>
    <row r="1011" spans="1:13" customFormat="1" x14ac:dyDescent="0.2">
      <c r="A1011" s="8" t="s">
        <v>124</v>
      </c>
      <c r="B1011" s="8" t="s">
        <v>24</v>
      </c>
      <c r="C1011" s="8" t="str">
        <f t="shared" si="68"/>
        <v>OVEREND Brodie</v>
      </c>
      <c r="D1011" s="8" t="s">
        <v>187</v>
      </c>
      <c r="E1011" s="8" t="s">
        <v>0</v>
      </c>
      <c r="F1011" s="9" t="s">
        <v>103</v>
      </c>
      <c r="G1011" s="20">
        <v>42414</v>
      </c>
      <c r="H1011" s="5">
        <v>30</v>
      </c>
      <c r="I1011" s="8" t="s">
        <v>0</v>
      </c>
      <c r="J1011" s="45">
        <f t="shared" si="65"/>
        <v>164</v>
      </c>
      <c r="K1011" s="45">
        <f t="shared" si="66"/>
        <v>5.6551724137931032</v>
      </c>
      <c r="L1011" s="45">
        <f>COUNTIFS($C$6:$C1011,C1011,$I$6:$I1011,I1011)</f>
        <v>3</v>
      </c>
      <c r="M1011" s="45" t="s">
        <v>387</v>
      </c>
    </row>
    <row r="1012" spans="1:13" customFormat="1" x14ac:dyDescent="0.2">
      <c r="A1012" s="8" t="s">
        <v>124</v>
      </c>
      <c r="B1012" s="8" t="s">
        <v>24</v>
      </c>
      <c r="C1012" s="8" t="str">
        <f t="shared" si="68"/>
        <v>OVEREND Brodie</v>
      </c>
      <c r="D1012" s="8" t="s">
        <v>187</v>
      </c>
      <c r="E1012" s="8" t="s">
        <v>0</v>
      </c>
      <c r="F1012" s="9" t="s">
        <v>103</v>
      </c>
      <c r="G1012" s="20">
        <v>42526</v>
      </c>
      <c r="H1012" s="5">
        <v>25</v>
      </c>
      <c r="I1012" s="8" t="s">
        <v>0</v>
      </c>
      <c r="J1012" s="45">
        <f t="shared" si="65"/>
        <v>164</v>
      </c>
      <c r="K1012" s="45">
        <f t="shared" si="66"/>
        <v>5.6551724137931032</v>
      </c>
      <c r="L1012" s="45">
        <f>COUNTIFS($C$6:$C1012,C1012,$I$6:$I1012,I1012)</f>
        <v>4</v>
      </c>
      <c r="M1012" s="45" t="s">
        <v>387</v>
      </c>
    </row>
    <row r="1013" spans="1:13" customFormat="1" x14ac:dyDescent="0.2">
      <c r="A1013" s="8" t="s">
        <v>124</v>
      </c>
      <c r="B1013" s="8" t="s">
        <v>24</v>
      </c>
      <c r="C1013" s="8" t="str">
        <f t="shared" si="68"/>
        <v>OVEREND Brodie</v>
      </c>
      <c r="D1013" s="8" t="s">
        <v>187</v>
      </c>
      <c r="E1013" s="8" t="s">
        <v>0</v>
      </c>
      <c r="F1013" s="9" t="s">
        <v>103</v>
      </c>
      <c r="G1013" s="20">
        <v>42428</v>
      </c>
      <c r="H1013" s="5">
        <v>18</v>
      </c>
      <c r="I1013" s="8" t="s">
        <v>0</v>
      </c>
      <c r="J1013" s="45">
        <f t="shared" si="65"/>
        <v>164</v>
      </c>
      <c r="K1013" s="45">
        <f t="shared" si="66"/>
        <v>5.6551724137931032</v>
      </c>
      <c r="L1013" s="45">
        <f>COUNTIFS($C$6:$C1013,C1013,$I$6:$I1013,I1013)</f>
        <v>5</v>
      </c>
      <c r="M1013" s="45" t="s">
        <v>387</v>
      </c>
    </row>
    <row r="1014" spans="1:13" customFormat="1" x14ac:dyDescent="0.2">
      <c r="A1014" s="8" t="s">
        <v>124</v>
      </c>
      <c r="B1014" s="8" t="s">
        <v>24</v>
      </c>
      <c r="C1014" s="8" t="str">
        <f t="shared" si="68"/>
        <v>OVEREND Brodie</v>
      </c>
      <c r="D1014" s="8" t="s">
        <v>187</v>
      </c>
      <c r="E1014" s="8" t="s">
        <v>0</v>
      </c>
      <c r="F1014" s="9" t="s">
        <v>103</v>
      </c>
      <c r="G1014" s="20">
        <v>42400</v>
      </c>
      <c r="H1014" s="5"/>
      <c r="I1014" s="8"/>
      <c r="J1014" s="45">
        <f t="shared" si="65"/>
        <v>0</v>
      </c>
      <c r="K1014" s="45">
        <f t="shared" si="66"/>
        <v>0</v>
      </c>
      <c r="L1014" s="45">
        <f>COUNTIFS($C$6:$C1014,C1014,$I$6:$I1014,I1014)</f>
        <v>0</v>
      </c>
      <c r="M1014" s="45" t="s">
        <v>387</v>
      </c>
    </row>
    <row r="1015" spans="1:13" customFormat="1" x14ac:dyDescent="0.2">
      <c r="A1015" s="8" t="s">
        <v>124</v>
      </c>
      <c r="B1015" s="8" t="s">
        <v>24</v>
      </c>
      <c r="C1015" s="8" t="str">
        <f t="shared" si="68"/>
        <v>OVEREND Brodie</v>
      </c>
      <c r="D1015" s="8" t="s">
        <v>187</v>
      </c>
      <c r="E1015" s="8" t="s">
        <v>0</v>
      </c>
      <c r="F1015" s="9" t="s">
        <v>103</v>
      </c>
      <c r="G1015" s="20">
        <v>42407</v>
      </c>
      <c r="H1015" s="5"/>
      <c r="I1015" s="8"/>
      <c r="J1015" s="45">
        <f t="shared" si="65"/>
        <v>0</v>
      </c>
      <c r="K1015" s="45">
        <f t="shared" si="66"/>
        <v>0</v>
      </c>
      <c r="L1015" s="45">
        <f>COUNTIFS($C$6:$C1015,C1015,$I$6:$I1015,I1015)</f>
        <v>0</v>
      </c>
      <c r="M1015" s="45" t="s">
        <v>387</v>
      </c>
    </row>
    <row r="1016" spans="1:13" customFormat="1" x14ac:dyDescent="0.2">
      <c r="A1016" s="8" t="s">
        <v>124</v>
      </c>
      <c r="B1016" s="8" t="s">
        <v>24</v>
      </c>
      <c r="C1016" s="8" t="str">
        <f t="shared" si="68"/>
        <v>OVEREND Brodie</v>
      </c>
      <c r="D1016" s="8" t="s">
        <v>187</v>
      </c>
      <c r="E1016" s="8" t="s">
        <v>0</v>
      </c>
      <c r="F1016" s="9" t="s">
        <v>103</v>
      </c>
      <c r="G1016" s="20">
        <v>42421</v>
      </c>
      <c r="H1016" s="5"/>
      <c r="I1016" s="8"/>
      <c r="J1016" s="45">
        <f t="shared" si="65"/>
        <v>0</v>
      </c>
      <c r="K1016" s="45">
        <f t="shared" si="66"/>
        <v>0</v>
      </c>
      <c r="L1016" s="45">
        <f>COUNTIFS($C$6:$C1016,C1016,$I$6:$I1016,I1016)</f>
        <v>0</v>
      </c>
      <c r="M1016" s="45" t="s">
        <v>387</v>
      </c>
    </row>
    <row r="1017" spans="1:13" customFormat="1" x14ac:dyDescent="0.2">
      <c r="A1017" s="8" t="s">
        <v>124</v>
      </c>
      <c r="B1017" s="8" t="s">
        <v>24</v>
      </c>
      <c r="C1017" s="8" t="str">
        <f t="shared" si="68"/>
        <v>OVEREND Brodie</v>
      </c>
      <c r="D1017" s="8" t="s">
        <v>187</v>
      </c>
      <c r="E1017" s="8" t="s">
        <v>0</v>
      </c>
      <c r="F1017" s="9" t="s">
        <v>103</v>
      </c>
      <c r="G1017" s="20">
        <v>42435</v>
      </c>
      <c r="H1017" s="5"/>
      <c r="I1017" s="8"/>
      <c r="J1017" s="45">
        <f t="shared" si="65"/>
        <v>0</v>
      </c>
      <c r="K1017" s="45">
        <f t="shared" si="66"/>
        <v>0</v>
      </c>
      <c r="L1017" s="45">
        <f>COUNTIFS($C$6:$C1017,C1017,$I$6:$I1017,I1017)</f>
        <v>0</v>
      </c>
      <c r="M1017" s="45" t="s">
        <v>387</v>
      </c>
    </row>
    <row r="1018" spans="1:13" customFormat="1" x14ac:dyDescent="0.2">
      <c r="A1018" s="8" t="s">
        <v>124</v>
      </c>
      <c r="B1018" s="8" t="s">
        <v>24</v>
      </c>
      <c r="C1018" s="8" t="str">
        <f t="shared" si="68"/>
        <v>OVEREND Brodie</v>
      </c>
      <c r="D1018" s="8" t="s">
        <v>187</v>
      </c>
      <c r="E1018" s="8" t="s">
        <v>0</v>
      </c>
      <c r="F1018" s="9" t="s">
        <v>103</v>
      </c>
      <c r="G1018" s="20">
        <v>42449</v>
      </c>
      <c r="H1018" s="5"/>
      <c r="I1018" s="8"/>
      <c r="J1018" s="45">
        <f t="shared" si="65"/>
        <v>0</v>
      </c>
      <c r="K1018" s="45">
        <f t="shared" si="66"/>
        <v>0</v>
      </c>
      <c r="L1018" s="45">
        <f>COUNTIFS($C$6:$C1018,C1018,$I$6:$I1018,I1018)</f>
        <v>0</v>
      </c>
      <c r="M1018" s="45" t="s">
        <v>387</v>
      </c>
    </row>
    <row r="1019" spans="1:13" customFormat="1" x14ac:dyDescent="0.2">
      <c r="A1019" s="8" t="s">
        <v>124</v>
      </c>
      <c r="B1019" s="8" t="s">
        <v>24</v>
      </c>
      <c r="C1019" s="8" t="str">
        <f t="shared" si="68"/>
        <v>OVEREND Brodie</v>
      </c>
      <c r="D1019" s="8" t="s">
        <v>187</v>
      </c>
      <c r="E1019" s="8" t="s">
        <v>0</v>
      </c>
      <c r="F1019" s="9" t="s">
        <v>103</v>
      </c>
      <c r="G1019" s="20">
        <v>42463</v>
      </c>
      <c r="H1019" s="5"/>
      <c r="I1019" s="8"/>
      <c r="J1019" s="45">
        <f t="shared" si="65"/>
        <v>0</v>
      </c>
      <c r="K1019" s="45">
        <f t="shared" si="66"/>
        <v>0</v>
      </c>
      <c r="L1019" s="45">
        <f>COUNTIFS($C$6:$C1019,C1019,$I$6:$I1019,I1019)</f>
        <v>0</v>
      </c>
      <c r="M1019" s="45" t="s">
        <v>387</v>
      </c>
    </row>
    <row r="1020" spans="1:13" customFormat="1" x14ac:dyDescent="0.2">
      <c r="A1020" s="8" t="s">
        <v>124</v>
      </c>
      <c r="B1020" s="8" t="s">
        <v>24</v>
      </c>
      <c r="C1020" s="8" t="str">
        <f t="shared" si="68"/>
        <v>OVEREND Brodie</v>
      </c>
      <c r="D1020" s="8" t="s">
        <v>187</v>
      </c>
      <c r="E1020" s="8" t="s">
        <v>0</v>
      </c>
      <c r="F1020" s="9" t="s">
        <v>103</v>
      </c>
      <c r="G1020" s="20">
        <v>42477</v>
      </c>
      <c r="H1020" s="5"/>
      <c r="I1020" s="8"/>
      <c r="J1020" s="45">
        <f t="shared" si="65"/>
        <v>0</v>
      </c>
      <c r="K1020" s="45">
        <f t="shared" si="66"/>
        <v>0</v>
      </c>
      <c r="L1020" s="45">
        <f>COUNTIFS($C$6:$C1020,C1020,$I$6:$I1020,I1020)</f>
        <v>0</v>
      </c>
      <c r="M1020" s="45" t="s">
        <v>387</v>
      </c>
    </row>
    <row r="1021" spans="1:13" customFormat="1" x14ac:dyDescent="0.2">
      <c r="A1021" s="8" t="s">
        <v>124</v>
      </c>
      <c r="B1021" s="8" t="s">
        <v>24</v>
      </c>
      <c r="C1021" s="8" t="str">
        <f t="shared" si="68"/>
        <v>OVEREND Brodie</v>
      </c>
      <c r="D1021" s="8" t="s">
        <v>187</v>
      </c>
      <c r="E1021" s="8" t="s">
        <v>0</v>
      </c>
      <c r="F1021" s="9" t="s">
        <v>103</v>
      </c>
      <c r="G1021" s="20">
        <v>42505</v>
      </c>
      <c r="H1021" s="5"/>
      <c r="I1021" s="8"/>
      <c r="J1021" s="45">
        <f t="shared" si="65"/>
        <v>0</v>
      </c>
      <c r="K1021" s="45">
        <f t="shared" si="66"/>
        <v>0</v>
      </c>
      <c r="L1021" s="45">
        <f>COUNTIFS($C$6:$C1021,C1021,$I$6:$I1021,I1021)</f>
        <v>0</v>
      </c>
      <c r="M1021" s="45" t="s">
        <v>387</v>
      </c>
    </row>
    <row r="1022" spans="1:13" customFormat="1" x14ac:dyDescent="0.2">
      <c r="A1022" s="8" t="s">
        <v>124</v>
      </c>
      <c r="B1022" s="8" t="s">
        <v>24</v>
      </c>
      <c r="C1022" s="8" t="str">
        <f t="shared" si="68"/>
        <v>OVEREND Brodie</v>
      </c>
      <c r="D1022" s="8" t="s">
        <v>187</v>
      </c>
      <c r="E1022" s="8" t="s">
        <v>0</v>
      </c>
      <c r="F1022" s="9" t="s">
        <v>103</v>
      </c>
      <c r="G1022" s="20">
        <v>42512</v>
      </c>
      <c r="H1022" s="5"/>
      <c r="I1022" s="8"/>
      <c r="J1022" s="45">
        <f t="shared" si="65"/>
        <v>0</v>
      </c>
      <c r="K1022" s="45">
        <f t="shared" si="66"/>
        <v>0</v>
      </c>
      <c r="L1022" s="45">
        <f>COUNTIFS($C$6:$C1022,C1022,$I$6:$I1022,I1022)</f>
        <v>0</v>
      </c>
      <c r="M1022" s="45" t="s">
        <v>387</v>
      </c>
    </row>
    <row r="1023" spans="1:13" customFormat="1" x14ac:dyDescent="0.2">
      <c r="A1023" s="8" t="s">
        <v>124</v>
      </c>
      <c r="B1023" s="8" t="s">
        <v>24</v>
      </c>
      <c r="C1023" s="8" t="str">
        <f t="shared" si="68"/>
        <v>OVEREND Brodie</v>
      </c>
      <c r="D1023" s="8" t="s">
        <v>187</v>
      </c>
      <c r="E1023" s="8" t="s">
        <v>0</v>
      </c>
      <c r="F1023" s="9" t="s">
        <v>103</v>
      </c>
      <c r="G1023" s="20">
        <v>42519</v>
      </c>
      <c r="H1023" s="5"/>
      <c r="I1023" s="8"/>
      <c r="J1023" s="45">
        <f t="shared" si="65"/>
        <v>0</v>
      </c>
      <c r="K1023" s="45">
        <f t="shared" si="66"/>
        <v>0</v>
      </c>
      <c r="L1023" s="45">
        <f>COUNTIFS($C$6:$C1023,C1023,$I$6:$I1023,I1023)</f>
        <v>0</v>
      </c>
      <c r="M1023" s="45" t="s">
        <v>387</v>
      </c>
    </row>
    <row r="1024" spans="1:13" customFormat="1" x14ac:dyDescent="0.2">
      <c r="A1024" s="8" t="s">
        <v>124</v>
      </c>
      <c r="B1024" s="8" t="s">
        <v>24</v>
      </c>
      <c r="C1024" s="8" t="str">
        <f t="shared" si="68"/>
        <v>OVEREND Brodie</v>
      </c>
      <c r="D1024" s="8" t="s">
        <v>187</v>
      </c>
      <c r="E1024" s="8" t="s">
        <v>0</v>
      </c>
      <c r="F1024" s="9" t="s">
        <v>103</v>
      </c>
      <c r="G1024" s="20">
        <v>42554</v>
      </c>
      <c r="H1024" s="5"/>
      <c r="I1024" s="8"/>
      <c r="J1024" s="45">
        <f t="shared" si="65"/>
        <v>0</v>
      </c>
      <c r="K1024" s="45">
        <f t="shared" si="66"/>
        <v>0</v>
      </c>
      <c r="L1024" s="45">
        <f>COUNTIFS($C$6:$C1024,C1024,$I$6:$I1024,I1024)</f>
        <v>0</v>
      </c>
      <c r="M1024" s="45" t="s">
        <v>387</v>
      </c>
    </row>
    <row r="1025" spans="1:13" customFormat="1" x14ac:dyDescent="0.2">
      <c r="A1025" s="8" t="s">
        <v>124</v>
      </c>
      <c r="B1025" s="8" t="s">
        <v>24</v>
      </c>
      <c r="C1025" s="8" t="str">
        <f t="shared" si="68"/>
        <v>OVEREND Brodie</v>
      </c>
      <c r="D1025" s="8" t="s">
        <v>187</v>
      </c>
      <c r="E1025" s="8" t="s">
        <v>0</v>
      </c>
      <c r="F1025" s="9" t="s">
        <v>103</v>
      </c>
      <c r="G1025" s="20">
        <v>42561</v>
      </c>
      <c r="H1025" s="5"/>
      <c r="I1025" s="8"/>
      <c r="J1025" s="45">
        <f t="shared" si="65"/>
        <v>0</v>
      </c>
      <c r="K1025" s="45">
        <f t="shared" si="66"/>
        <v>0</v>
      </c>
      <c r="L1025" s="45">
        <f>COUNTIFS($C$6:$C1025,C1025,$I$6:$I1025,I1025)</f>
        <v>0</v>
      </c>
      <c r="M1025" s="45" t="s">
        <v>387</v>
      </c>
    </row>
    <row r="1026" spans="1:13" customFormat="1" x14ac:dyDescent="0.2">
      <c r="A1026" s="8" t="s">
        <v>124</v>
      </c>
      <c r="B1026" s="8" t="s">
        <v>24</v>
      </c>
      <c r="C1026" s="8" t="str">
        <f t="shared" si="68"/>
        <v>OVEREND Brodie</v>
      </c>
      <c r="D1026" s="8" t="s">
        <v>187</v>
      </c>
      <c r="E1026" s="8" t="s">
        <v>0</v>
      </c>
      <c r="F1026" s="9" t="s">
        <v>103</v>
      </c>
      <c r="G1026" s="20">
        <v>42589</v>
      </c>
      <c r="H1026" s="5"/>
      <c r="I1026" s="8"/>
      <c r="J1026" s="45">
        <f t="shared" si="65"/>
        <v>0</v>
      </c>
      <c r="K1026" s="45">
        <f t="shared" si="66"/>
        <v>0</v>
      </c>
      <c r="L1026" s="45">
        <f>COUNTIFS($C$6:$C1026,C1026,$I$6:$I1026,I1026)</f>
        <v>0</v>
      </c>
      <c r="M1026" s="45" t="s">
        <v>387</v>
      </c>
    </row>
    <row r="1027" spans="1:13" customFormat="1" x14ac:dyDescent="0.2">
      <c r="A1027" s="8" t="s">
        <v>124</v>
      </c>
      <c r="B1027" s="8" t="s">
        <v>24</v>
      </c>
      <c r="C1027" s="8" t="str">
        <f t="shared" si="68"/>
        <v>OVEREND Brodie</v>
      </c>
      <c r="D1027" s="8" t="s">
        <v>187</v>
      </c>
      <c r="E1027" s="8" t="s">
        <v>0</v>
      </c>
      <c r="F1027" s="9" t="s">
        <v>103</v>
      </c>
      <c r="G1027" s="20">
        <v>42596</v>
      </c>
      <c r="H1027" s="5"/>
      <c r="I1027" s="8"/>
      <c r="J1027" s="45">
        <f t="shared" si="65"/>
        <v>0</v>
      </c>
      <c r="K1027" s="45">
        <f t="shared" si="66"/>
        <v>0</v>
      </c>
      <c r="L1027" s="45">
        <f>COUNTIFS($C$6:$C1027,C1027,$I$6:$I1027,I1027)</f>
        <v>0</v>
      </c>
      <c r="M1027" s="45" t="s">
        <v>387</v>
      </c>
    </row>
    <row r="1028" spans="1:13" customFormat="1" x14ac:dyDescent="0.2">
      <c r="A1028" s="8" t="s">
        <v>124</v>
      </c>
      <c r="B1028" s="8" t="s">
        <v>24</v>
      </c>
      <c r="C1028" s="8" t="str">
        <f t="shared" si="68"/>
        <v>OVEREND Brodie</v>
      </c>
      <c r="D1028" s="8" t="s">
        <v>187</v>
      </c>
      <c r="E1028" s="8" t="s">
        <v>0</v>
      </c>
      <c r="F1028" s="9" t="s">
        <v>103</v>
      </c>
      <c r="G1028" s="20">
        <v>42610</v>
      </c>
      <c r="H1028" s="5"/>
      <c r="I1028" s="8"/>
      <c r="J1028" s="45">
        <f t="shared" si="65"/>
        <v>0</v>
      </c>
      <c r="K1028" s="45">
        <f t="shared" si="66"/>
        <v>0</v>
      </c>
      <c r="L1028" s="45">
        <f>COUNTIFS($C$6:$C1028,C1028,$I$6:$I1028,I1028)</f>
        <v>0</v>
      </c>
      <c r="M1028" s="45" t="s">
        <v>387</v>
      </c>
    </row>
    <row r="1029" spans="1:13" customFormat="1" x14ac:dyDescent="0.2">
      <c r="A1029" s="8" t="s">
        <v>124</v>
      </c>
      <c r="B1029" s="8" t="s">
        <v>24</v>
      </c>
      <c r="C1029" s="8" t="s">
        <v>284</v>
      </c>
      <c r="D1029" s="8" t="s">
        <v>187</v>
      </c>
      <c r="E1029" s="8" t="s">
        <v>0</v>
      </c>
      <c r="F1029" s="9" t="s">
        <v>103</v>
      </c>
      <c r="G1029" s="61">
        <v>42617</v>
      </c>
      <c r="H1029" s="5"/>
      <c r="I1029" s="8"/>
      <c r="J1029" s="45">
        <f t="shared" si="65"/>
        <v>0</v>
      </c>
      <c r="K1029" s="45">
        <f t="shared" si="66"/>
        <v>0</v>
      </c>
      <c r="L1029" s="45">
        <f>COUNTIFS($C$6:$C1029,C1029,$I$6:$I1029,I1029)</f>
        <v>0</v>
      </c>
      <c r="M1029" s="45" t="s">
        <v>387</v>
      </c>
    </row>
    <row r="1030" spans="1:13" customFormat="1" x14ac:dyDescent="0.2">
      <c r="A1030" s="8" t="s">
        <v>124</v>
      </c>
      <c r="B1030" s="8" t="s">
        <v>24</v>
      </c>
      <c r="C1030" s="8" t="s">
        <v>284</v>
      </c>
      <c r="D1030" s="8" t="s">
        <v>187</v>
      </c>
      <c r="E1030" s="8" t="s">
        <v>0</v>
      </c>
      <c r="F1030" s="9" t="s">
        <v>103</v>
      </c>
      <c r="G1030" s="61">
        <v>42624</v>
      </c>
      <c r="H1030" s="5"/>
      <c r="I1030" s="8"/>
      <c r="J1030" s="45">
        <f t="shared" si="65"/>
        <v>0</v>
      </c>
      <c r="K1030" s="45">
        <f t="shared" si="66"/>
        <v>0</v>
      </c>
      <c r="L1030" s="45">
        <f>COUNTIFS($C$6:$C1030,C1030,$I$6:$I1030,I1030)</f>
        <v>0</v>
      </c>
      <c r="M1030" s="45" t="s">
        <v>387</v>
      </c>
    </row>
    <row r="1031" spans="1:13" customFormat="1" x14ac:dyDescent="0.2">
      <c r="A1031" s="8" t="s">
        <v>124</v>
      </c>
      <c r="B1031" s="8" t="s">
        <v>24</v>
      </c>
      <c r="C1031" s="8" t="s">
        <v>284</v>
      </c>
      <c r="D1031" s="8" t="s">
        <v>187</v>
      </c>
      <c r="E1031" s="8" t="s">
        <v>0</v>
      </c>
      <c r="F1031" s="9" t="s">
        <v>103</v>
      </c>
      <c r="G1031" s="61">
        <v>42631</v>
      </c>
      <c r="H1031" s="5"/>
      <c r="I1031" s="8"/>
      <c r="J1031" s="45">
        <f t="shared" ref="J1031:J1094" si="69">SUMIFS($H$6:$H$3208,$C$6:$C$3208,$C1031,$I$6:$I$3208,$I1031)</f>
        <v>0</v>
      </c>
      <c r="K1031" s="45">
        <f t="shared" ref="K1031:K1094" si="70">IFERROR(J1031/$G$5,0)</f>
        <v>0</v>
      </c>
      <c r="L1031" s="45">
        <f>COUNTIFS($C$6:$C1031,C1031,$I$6:$I1031,I1031)</f>
        <v>0</v>
      </c>
      <c r="M1031" s="45" t="s">
        <v>387</v>
      </c>
    </row>
    <row r="1032" spans="1:13" customFormat="1" x14ac:dyDescent="0.2">
      <c r="A1032" s="8" t="s">
        <v>124</v>
      </c>
      <c r="B1032" s="8" t="s">
        <v>24</v>
      </c>
      <c r="C1032" s="8" t="s">
        <v>284</v>
      </c>
      <c r="D1032" s="8" t="s">
        <v>187</v>
      </c>
      <c r="E1032" s="8" t="s">
        <v>0</v>
      </c>
      <c r="F1032" s="9" t="s">
        <v>103</v>
      </c>
      <c r="G1032" s="61">
        <v>42652</v>
      </c>
      <c r="H1032" s="5"/>
      <c r="I1032" s="8"/>
      <c r="J1032" s="45">
        <f t="shared" si="69"/>
        <v>0</v>
      </c>
      <c r="K1032" s="45">
        <f t="shared" si="70"/>
        <v>0</v>
      </c>
      <c r="L1032" s="45">
        <f>COUNTIFS($C$6:$C1032,C1032,$I$6:$I1032,I1032)</f>
        <v>0</v>
      </c>
      <c r="M1032" s="45" t="s">
        <v>387</v>
      </c>
    </row>
    <row r="1033" spans="1:13" customFormat="1" x14ac:dyDescent="0.2">
      <c r="A1033" s="8" t="s">
        <v>124</v>
      </c>
      <c r="B1033" s="8" t="s">
        <v>24</v>
      </c>
      <c r="C1033" s="8" t="s">
        <v>284</v>
      </c>
      <c r="D1033" s="8" t="s">
        <v>187</v>
      </c>
      <c r="E1033" s="8" t="s">
        <v>0</v>
      </c>
      <c r="F1033" s="9" t="s">
        <v>103</v>
      </c>
      <c r="G1033" s="61">
        <v>42645</v>
      </c>
      <c r="H1033" s="5"/>
      <c r="I1033" s="8"/>
      <c r="J1033" s="45">
        <f t="shared" si="69"/>
        <v>0</v>
      </c>
      <c r="K1033" s="45">
        <f t="shared" si="70"/>
        <v>0</v>
      </c>
      <c r="L1033" s="45">
        <f>COUNTIFS($C$6:$C1033,C1033,$I$6:$I1033,I1033)</f>
        <v>0</v>
      </c>
      <c r="M1033" s="45" t="s">
        <v>387</v>
      </c>
    </row>
    <row r="1034" spans="1:13" customFormat="1" x14ac:dyDescent="0.2">
      <c r="A1034" s="8" t="s">
        <v>124</v>
      </c>
      <c r="B1034" s="8" t="s">
        <v>24</v>
      </c>
      <c r="C1034" s="8" t="s">
        <v>284</v>
      </c>
      <c r="D1034" s="8" t="s">
        <v>187</v>
      </c>
      <c r="E1034" s="8" t="s">
        <v>0</v>
      </c>
      <c r="F1034" s="9" t="s">
        <v>103</v>
      </c>
      <c r="G1034" s="61">
        <v>42659</v>
      </c>
      <c r="H1034" s="5"/>
      <c r="I1034" s="8"/>
      <c r="J1034" s="45">
        <f t="shared" si="69"/>
        <v>0</v>
      </c>
      <c r="K1034" s="45">
        <f t="shared" si="70"/>
        <v>0</v>
      </c>
      <c r="L1034" s="45">
        <f>COUNTIFS($C$6:$C1034,C1034,$I$6:$I1034,I1034)</f>
        <v>0</v>
      </c>
      <c r="M1034" s="45" t="s">
        <v>387</v>
      </c>
    </row>
    <row r="1035" spans="1:13" customFormat="1" x14ac:dyDescent="0.2">
      <c r="A1035" s="8" t="s">
        <v>124</v>
      </c>
      <c r="B1035" s="8" t="s">
        <v>24</v>
      </c>
      <c r="C1035" s="8" t="s">
        <v>284</v>
      </c>
      <c r="D1035" s="8" t="s">
        <v>187</v>
      </c>
      <c r="E1035" s="8" t="s">
        <v>0</v>
      </c>
      <c r="F1035" s="9" t="s">
        <v>103</v>
      </c>
      <c r="G1035" s="61">
        <v>42666</v>
      </c>
      <c r="H1035" s="5"/>
      <c r="I1035" s="8"/>
      <c r="J1035" s="45">
        <f t="shared" si="69"/>
        <v>0</v>
      </c>
      <c r="K1035" s="45">
        <f t="shared" si="70"/>
        <v>0</v>
      </c>
      <c r="L1035" s="45">
        <f>COUNTIFS($C$6:$C1035,C1035,$I$6:$I1035,I1035)</f>
        <v>0</v>
      </c>
      <c r="M1035" s="45" t="s">
        <v>387</v>
      </c>
    </row>
    <row r="1036" spans="1:13" customFormat="1" x14ac:dyDescent="0.2">
      <c r="A1036" s="8" t="s">
        <v>124</v>
      </c>
      <c r="B1036" s="8" t="s">
        <v>24</v>
      </c>
      <c r="C1036" s="8" t="s">
        <v>284</v>
      </c>
      <c r="D1036" s="8" t="s">
        <v>187</v>
      </c>
      <c r="E1036" s="8" t="s">
        <v>0</v>
      </c>
      <c r="F1036" s="9" t="s">
        <v>103</v>
      </c>
      <c r="G1036" s="61">
        <v>42673</v>
      </c>
      <c r="H1036" s="5"/>
      <c r="I1036" s="8"/>
      <c r="J1036" s="45">
        <f t="shared" si="69"/>
        <v>0</v>
      </c>
      <c r="K1036" s="45">
        <f t="shared" si="70"/>
        <v>0</v>
      </c>
      <c r="L1036" s="45">
        <f>COUNTIFS($C$6:$C1036,C1036,$I$6:$I1036,I1036)</f>
        <v>0</v>
      </c>
      <c r="M1036" s="45" t="s">
        <v>387</v>
      </c>
    </row>
    <row r="1037" spans="1:13" customFormat="1" x14ac:dyDescent="0.2">
      <c r="A1037" s="8" t="s">
        <v>124</v>
      </c>
      <c r="B1037" s="8" t="s">
        <v>25</v>
      </c>
      <c r="C1037" s="8" t="str">
        <f t="shared" ref="C1037:C1057" si="71">UPPER(A1037)&amp;" "&amp;B1037</f>
        <v>OVEREND Keeley</v>
      </c>
      <c r="D1037" s="8" t="s">
        <v>187</v>
      </c>
      <c r="E1037" s="8" t="s">
        <v>0</v>
      </c>
      <c r="F1037" s="9" t="s">
        <v>10</v>
      </c>
      <c r="G1037" s="20">
        <v>42386</v>
      </c>
      <c r="H1037" s="3">
        <v>33</v>
      </c>
      <c r="I1037" s="8" t="s">
        <v>114</v>
      </c>
      <c r="J1037" s="45">
        <f t="shared" si="69"/>
        <v>33</v>
      </c>
      <c r="K1037" s="45">
        <f t="shared" si="70"/>
        <v>1.1379310344827587</v>
      </c>
      <c r="L1037" s="45">
        <f>COUNTIFS($C$6:$C1037,C1037,$I$6:$I1037,I1037)</f>
        <v>1</v>
      </c>
      <c r="M1037" s="45" t="s">
        <v>387</v>
      </c>
    </row>
    <row r="1038" spans="1:13" customFormat="1" x14ac:dyDescent="0.2">
      <c r="A1038" s="8" t="s">
        <v>124</v>
      </c>
      <c r="B1038" s="8" t="s">
        <v>25</v>
      </c>
      <c r="C1038" s="8" t="str">
        <f t="shared" si="71"/>
        <v>OVEREND Keeley</v>
      </c>
      <c r="D1038" s="8" t="s">
        <v>187</v>
      </c>
      <c r="E1038" s="8" t="s">
        <v>0</v>
      </c>
      <c r="F1038" s="9" t="s">
        <v>10</v>
      </c>
      <c r="G1038" s="20">
        <v>42512</v>
      </c>
      <c r="H1038" s="5">
        <v>46</v>
      </c>
      <c r="I1038" s="8" t="s">
        <v>0</v>
      </c>
      <c r="J1038" s="45">
        <f t="shared" si="69"/>
        <v>115</v>
      </c>
      <c r="K1038" s="45">
        <f t="shared" si="70"/>
        <v>3.9655172413793105</v>
      </c>
      <c r="L1038" s="45">
        <f>COUNTIFS($C$6:$C1038,C1038,$I$6:$I1038,I1038)</f>
        <v>1</v>
      </c>
      <c r="M1038" s="45" t="s">
        <v>387</v>
      </c>
    </row>
    <row r="1039" spans="1:13" customFormat="1" x14ac:dyDescent="0.2">
      <c r="A1039" s="8" t="s">
        <v>124</v>
      </c>
      <c r="B1039" s="8" t="s">
        <v>25</v>
      </c>
      <c r="C1039" s="8" t="str">
        <f t="shared" si="71"/>
        <v>OVEREND Keeley</v>
      </c>
      <c r="D1039" s="8" t="s">
        <v>187</v>
      </c>
      <c r="E1039" s="8" t="s">
        <v>0</v>
      </c>
      <c r="F1039" s="9" t="s">
        <v>10</v>
      </c>
      <c r="G1039" s="20">
        <v>42421</v>
      </c>
      <c r="H1039" s="5">
        <v>33</v>
      </c>
      <c r="I1039" s="8" t="s">
        <v>0</v>
      </c>
      <c r="J1039" s="45">
        <f t="shared" si="69"/>
        <v>115</v>
      </c>
      <c r="K1039" s="45">
        <f t="shared" si="70"/>
        <v>3.9655172413793105</v>
      </c>
      <c r="L1039" s="45">
        <f>COUNTIFS($C$6:$C1039,C1039,$I$6:$I1039,I1039)</f>
        <v>2</v>
      </c>
      <c r="M1039" s="45" t="s">
        <v>387</v>
      </c>
    </row>
    <row r="1040" spans="1:13" customFormat="1" x14ac:dyDescent="0.2">
      <c r="A1040" s="8" t="s">
        <v>124</v>
      </c>
      <c r="B1040" s="8" t="s">
        <v>25</v>
      </c>
      <c r="C1040" s="8" t="str">
        <f t="shared" si="71"/>
        <v>OVEREND Keeley</v>
      </c>
      <c r="D1040" s="8" t="s">
        <v>187</v>
      </c>
      <c r="E1040" s="8" t="s">
        <v>0</v>
      </c>
      <c r="F1040" s="9" t="s">
        <v>10</v>
      </c>
      <c r="G1040" s="20">
        <v>42442</v>
      </c>
      <c r="H1040" s="5">
        <v>16</v>
      </c>
      <c r="I1040" s="8" t="s">
        <v>0</v>
      </c>
      <c r="J1040" s="45">
        <f t="shared" si="69"/>
        <v>115</v>
      </c>
      <c r="K1040" s="45">
        <f t="shared" si="70"/>
        <v>3.9655172413793105</v>
      </c>
      <c r="L1040" s="45">
        <f>COUNTIFS($C$6:$C1040,C1040,$I$6:$I1040,I1040)</f>
        <v>3</v>
      </c>
      <c r="M1040" s="45" t="s">
        <v>387</v>
      </c>
    </row>
    <row r="1041" spans="1:13" customFormat="1" x14ac:dyDescent="0.2">
      <c r="A1041" s="8" t="s">
        <v>124</v>
      </c>
      <c r="B1041" s="8" t="s">
        <v>25</v>
      </c>
      <c r="C1041" s="8" t="str">
        <f t="shared" si="71"/>
        <v>OVEREND Keeley</v>
      </c>
      <c r="D1041" s="8" t="s">
        <v>187</v>
      </c>
      <c r="E1041" s="8" t="s">
        <v>0</v>
      </c>
      <c r="F1041" s="9" t="s">
        <v>10</v>
      </c>
      <c r="G1041" s="20">
        <v>42414</v>
      </c>
      <c r="H1041" s="5">
        <v>10</v>
      </c>
      <c r="I1041" s="8" t="s">
        <v>0</v>
      </c>
      <c r="J1041" s="45">
        <f t="shared" si="69"/>
        <v>115</v>
      </c>
      <c r="K1041" s="45">
        <f t="shared" si="70"/>
        <v>3.9655172413793105</v>
      </c>
      <c r="L1041" s="45">
        <f>COUNTIFS($C$6:$C1041,C1041,$I$6:$I1041,I1041)</f>
        <v>4</v>
      </c>
      <c r="M1041" s="45" t="s">
        <v>387</v>
      </c>
    </row>
    <row r="1042" spans="1:13" customFormat="1" x14ac:dyDescent="0.2">
      <c r="A1042" s="8" t="s">
        <v>124</v>
      </c>
      <c r="B1042" s="8" t="s">
        <v>25</v>
      </c>
      <c r="C1042" s="8" t="str">
        <f t="shared" si="71"/>
        <v>OVEREND Keeley</v>
      </c>
      <c r="D1042" s="8" t="s">
        <v>187</v>
      </c>
      <c r="E1042" s="8" t="s">
        <v>0</v>
      </c>
      <c r="F1042" s="9" t="s">
        <v>10</v>
      </c>
      <c r="G1042" s="20">
        <v>42428</v>
      </c>
      <c r="H1042" s="5">
        <v>10</v>
      </c>
      <c r="I1042" s="8" t="s">
        <v>0</v>
      </c>
      <c r="J1042" s="45">
        <f t="shared" si="69"/>
        <v>115</v>
      </c>
      <c r="K1042" s="45">
        <f t="shared" si="70"/>
        <v>3.9655172413793105</v>
      </c>
      <c r="L1042" s="45">
        <f>COUNTIFS($C$6:$C1042,C1042,$I$6:$I1042,I1042)</f>
        <v>5</v>
      </c>
      <c r="M1042" s="45" t="s">
        <v>387</v>
      </c>
    </row>
    <row r="1043" spans="1:13" customFormat="1" x14ac:dyDescent="0.2">
      <c r="A1043" s="8" t="s">
        <v>124</v>
      </c>
      <c r="B1043" s="8" t="s">
        <v>25</v>
      </c>
      <c r="C1043" s="8" t="str">
        <f t="shared" si="71"/>
        <v>OVEREND Keeley</v>
      </c>
      <c r="D1043" s="8" t="s">
        <v>187</v>
      </c>
      <c r="E1043" s="8" t="s">
        <v>0</v>
      </c>
      <c r="F1043" s="9" t="s">
        <v>10</v>
      </c>
      <c r="G1043" s="20">
        <v>42400</v>
      </c>
      <c r="H1043" s="5"/>
      <c r="I1043" s="8"/>
      <c r="J1043" s="45">
        <f t="shared" si="69"/>
        <v>0</v>
      </c>
      <c r="K1043" s="45">
        <f t="shared" si="70"/>
        <v>0</v>
      </c>
      <c r="L1043" s="45">
        <f>COUNTIFS($C$6:$C1043,C1043,$I$6:$I1043,I1043)</f>
        <v>0</v>
      </c>
      <c r="M1043" s="45" t="s">
        <v>387</v>
      </c>
    </row>
    <row r="1044" spans="1:13" customFormat="1" x14ac:dyDescent="0.2">
      <c r="A1044" s="8" t="s">
        <v>124</v>
      </c>
      <c r="B1044" s="8" t="s">
        <v>25</v>
      </c>
      <c r="C1044" s="8" t="str">
        <f t="shared" si="71"/>
        <v>OVEREND Keeley</v>
      </c>
      <c r="D1044" s="8" t="s">
        <v>187</v>
      </c>
      <c r="E1044" s="8" t="s">
        <v>0</v>
      </c>
      <c r="F1044" s="9" t="s">
        <v>10</v>
      </c>
      <c r="G1044" s="20">
        <v>42407</v>
      </c>
      <c r="H1044" s="5"/>
      <c r="I1044" s="8"/>
      <c r="J1044" s="45">
        <f t="shared" si="69"/>
        <v>0</v>
      </c>
      <c r="K1044" s="45">
        <f t="shared" si="70"/>
        <v>0</v>
      </c>
      <c r="L1044" s="45">
        <f>COUNTIFS($C$6:$C1044,C1044,$I$6:$I1044,I1044)</f>
        <v>0</v>
      </c>
      <c r="M1044" s="45" t="s">
        <v>387</v>
      </c>
    </row>
    <row r="1045" spans="1:13" customFormat="1" x14ac:dyDescent="0.2">
      <c r="A1045" s="8" t="s">
        <v>124</v>
      </c>
      <c r="B1045" s="8" t="s">
        <v>25</v>
      </c>
      <c r="C1045" s="8" t="str">
        <f t="shared" si="71"/>
        <v>OVEREND Keeley</v>
      </c>
      <c r="D1045" s="8" t="s">
        <v>187</v>
      </c>
      <c r="E1045" s="8" t="s">
        <v>0</v>
      </c>
      <c r="F1045" s="9" t="s">
        <v>10</v>
      </c>
      <c r="G1045" s="20">
        <v>42435</v>
      </c>
      <c r="H1045" s="5"/>
      <c r="I1045" s="8"/>
      <c r="J1045" s="45">
        <f t="shared" si="69"/>
        <v>0</v>
      </c>
      <c r="K1045" s="45">
        <f t="shared" si="70"/>
        <v>0</v>
      </c>
      <c r="L1045" s="45">
        <f>COUNTIFS($C$6:$C1045,C1045,$I$6:$I1045,I1045)</f>
        <v>0</v>
      </c>
      <c r="M1045" s="45" t="s">
        <v>387</v>
      </c>
    </row>
    <row r="1046" spans="1:13" customFormat="1" x14ac:dyDescent="0.2">
      <c r="A1046" s="8" t="s">
        <v>124</v>
      </c>
      <c r="B1046" s="8" t="s">
        <v>25</v>
      </c>
      <c r="C1046" s="8" t="str">
        <f t="shared" si="71"/>
        <v>OVEREND Keeley</v>
      </c>
      <c r="D1046" s="8" t="s">
        <v>187</v>
      </c>
      <c r="E1046" s="8" t="s">
        <v>0</v>
      </c>
      <c r="F1046" s="9" t="s">
        <v>10</v>
      </c>
      <c r="G1046" s="20">
        <v>42449</v>
      </c>
      <c r="H1046" s="5"/>
      <c r="I1046" s="8"/>
      <c r="J1046" s="45">
        <f t="shared" si="69"/>
        <v>0</v>
      </c>
      <c r="K1046" s="45">
        <f t="shared" si="70"/>
        <v>0</v>
      </c>
      <c r="L1046" s="45">
        <f>COUNTIFS($C$6:$C1046,C1046,$I$6:$I1046,I1046)</f>
        <v>0</v>
      </c>
      <c r="M1046" s="45" t="s">
        <v>387</v>
      </c>
    </row>
    <row r="1047" spans="1:13" customFormat="1" x14ac:dyDescent="0.2">
      <c r="A1047" s="8" t="s">
        <v>124</v>
      </c>
      <c r="B1047" s="8" t="s">
        <v>25</v>
      </c>
      <c r="C1047" s="8" t="str">
        <f t="shared" si="71"/>
        <v>OVEREND Keeley</v>
      </c>
      <c r="D1047" s="8" t="s">
        <v>187</v>
      </c>
      <c r="E1047" s="8" t="s">
        <v>0</v>
      </c>
      <c r="F1047" s="9" t="s">
        <v>10</v>
      </c>
      <c r="G1047" s="20">
        <v>42463</v>
      </c>
      <c r="H1047" s="5"/>
      <c r="I1047" s="8"/>
      <c r="J1047" s="45">
        <f t="shared" si="69"/>
        <v>0</v>
      </c>
      <c r="K1047" s="45">
        <f t="shared" si="70"/>
        <v>0</v>
      </c>
      <c r="L1047" s="45">
        <f>COUNTIFS($C$6:$C1047,C1047,$I$6:$I1047,I1047)</f>
        <v>0</v>
      </c>
      <c r="M1047" s="45" t="s">
        <v>387</v>
      </c>
    </row>
    <row r="1048" spans="1:13" customFormat="1" x14ac:dyDescent="0.2">
      <c r="A1048" s="8" t="s">
        <v>124</v>
      </c>
      <c r="B1048" s="8" t="s">
        <v>25</v>
      </c>
      <c r="C1048" s="8" t="str">
        <f t="shared" si="71"/>
        <v>OVEREND Keeley</v>
      </c>
      <c r="D1048" s="8" t="s">
        <v>187</v>
      </c>
      <c r="E1048" s="8" t="s">
        <v>0</v>
      </c>
      <c r="F1048" s="9" t="s">
        <v>10</v>
      </c>
      <c r="G1048" s="20">
        <v>42477</v>
      </c>
      <c r="H1048" s="5"/>
      <c r="I1048" s="8"/>
      <c r="J1048" s="45">
        <f t="shared" si="69"/>
        <v>0</v>
      </c>
      <c r="K1048" s="45">
        <f t="shared" si="70"/>
        <v>0</v>
      </c>
      <c r="L1048" s="45">
        <f>COUNTIFS($C$6:$C1048,C1048,$I$6:$I1048,I1048)</f>
        <v>0</v>
      </c>
      <c r="M1048" s="45" t="s">
        <v>387</v>
      </c>
    </row>
    <row r="1049" spans="1:13" customFormat="1" x14ac:dyDescent="0.2">
      <c r="A1049" s="8" t="s">
        <v>124</v>
      </c>
      <c r="B1049" s="8" t="s">
        <v>25</v>
      </c>
      <c r="C1049" s="8" t="str">
        <f t="shared" si="71"/>
        <v>OVEREND Keeley</v>
      </c>
      <c r="D1049" s="8" t="s">
        <v>187</v>
      </c>
      <c r="E1049" s="8" t="s">
        <v>0</v>
      </c>
      <c r="F1049" s="9" t="s">
        <v>10</v>
      </c>
      <c r="G1049" s="20">
        <v>42505</v>
      </c>
      <c r="H1049" s="5"/>
      <c r="I1049" s="8"/>
      <c r="J1049" s="45">
        <f t="shared" si="69"/>
        <v>0</v>
      </c>
      <c r="K1049" s="45">
        <f t="shared" si="70"/>
        <v>0</v>
      </c>
      <c r="L1049" s="45">
        <f>COUNTIFS($C$6:$C1049,C1049,$I$6:$I1049,I1049)</f>
        <v>0</v>
      </c>
      <c r="M1049" s="45" t="s">
        <v>387</v>
      </c>
    </row>
    <row r="1050" spans="1:13" customFormat="1" x14ac:dyDescent="0.2">
      <c r="A1050" s="8" t="s">
        <v>124</v>
      </c>
      <c r="B1050" s="8" t="s">
        <v>25</v>
      </c>
      <c r="C1050" s="8" t="str">
        <f t="shared" si="71"/>
        <v>OVEREND Keeley</v>
      </c>
      <c r="D1050" s="8" t="s">
        <v>187</v>
      </c>
      <c r="E1050" s="8" t="s">
        <v>0</v>
      </c>
      <c r="F1050" s="9" t="s">
        <v>10</v>
      </c>
      <c r="G1050" s="20">
        <v>42519</v>
      </c>
      <c r="H1050" s="5"/>
      <c r="I1050" s="8"/>
      <c r="J1050" s="45">
        <f t="shared" si="69"/>
        <v>0</v>
      </c>
      <c r="K1050" s="45">
        <f t="shared" si="70"/>
        <v>0</v>
      </c>
      <c r="L1050" s="45">
        <f>COUNTIFS($C$6:$C1050,C1050,$I$6:$I1050,I1050)</f>
        <v>0</v>
      </c>
      <c r="M1050" s="45" t="s">
        <v>387</v>
      </c>
    </row>
    <row r="1051" spans="1:13" customFormat="1" x14ac:dyDescent="0.2">
      <c r="A1051" s="8" t="s">
        <v>124</v>
      </c>
      <c r="B1051" s="8" t="s">
        <v>25</v>
      </c>
      <c r="C1051" s="8" t="str">
        <f t="shared" si="71"/>
        <v>OVEREND Keeley</v>
      </c>
      <c r="D1051" s="8" t="s">
        <v>187</v>
      </c>
      <c r="E1051" s="8" t="s">
        <v>0</v>
      </c>
      <c r="F1051" s="9" t="s">
        <v>10</v>
      </c>
      <c r="G1051" s="20">
        <v>42526</v>
      </c>
      <c r="H1051" s="5"/>
      <c r="I1051" s="8"/>
      <c r="J1051" s="45">
        <f t="shared" si="69"/>
        <v>0</v>
      </c>
      <c r="K1051" s="45">
        <f t="shared" si="70"/>
        <v>0</v>
      </c>
      <c r="L1051" s="45">
        <f>COUNTIFS($C$6:$C1051,C1051,$I$6:$I1051,I1051)</f>
        <v>0</v>
      </c>
      <c r="M1051" s="45" t="s">
        <v>387</v>
      </c>
    </row>
    <row r="1052" spans="1:13" customFormat="1" x14ac:dyDescent="0.2">
      <c r="A1052" s="8" t="s">
        <v>124</v>
      </c>
      <c r="B1052" s="8" t="s">
        <v>25</v>
      </c>
      <c r="C1052" s="8" t="str">
        <f t="shared" si="71"/>
        <v>OVEREND Keeley</v>
      </c>
      <c r="D1052" s="8" t="s">
        <v>187</v>
      </c>
      <c r="E1052" s="8" t="s">
        <v>0</v>
      </c>
      <c r="F1052" s="9" t="s">
        <v>10</v>
      </c>
      <c r="G1052" s="20">
        <v>42540</v>
      </c>
      <c r="H1052" s="5"/>
      <c r="I1052" s="8"/>
      <c r="J1052" s="45">
        <f t="shared" si="69"/>
        <v>0</v>
      </c>
      <c r="K1052" s="45">
        <f t="shared" si="70"/>
        <v>0</v>
      </c>
      <c r="L1052" s="45">
        <f>COUNTIFS($C$6:$C1052,C1052,$I$6:$I1052,I1052)</f>
        <v>0</v>
      </c>
      <c r="M1052" s="45" t="s">
        <v>387</v>
      </c>
    </row>
    <row r="1053" spans="1:13" customFormat="1" x14ac:dyDescent="0.2">
      <c r="A1053" s="8" t="s">
        <v>124</v>
      </c>
      <c r="B1053" s="8" t="s">
        <v>25</v>
      </c>
      <c r="C1053" s="8" t="str">
        <f t="shared" si="71"/>
        <v>OVEREND Keeley</v>
      </c>
      <c r="D1053" s="8" t="s">
        <v>187</v>
      </c>
      <c r="E1053" s="8" t="s">
        <v>0</v>
      </c>
      <c r="F1053" s="9" t="s">
        <v>10</v>
      </c>
      <c r="G1053" s="20">
        <v>42554</v>
      </c>
      <c r="H1053" s="5"/>
      <c r="I1053" s="8"/>
      <c r="J1053" s="45">
        <f t="shared" si="69"/>
        <v>0</v>
      </c>
      <c r="K1053" s="45">
        <f t="shared" si="70"/>
        <v>0</v>
      </c>
      <c r="L1053" s="45">
        <f>COUNTIFS($C$6:$C1053,C1053,$I$6:$I1053,I1053)</f>
        <v>0</v>
      </c>
      <c r="M1053" s="45" t="s">
        <v>387</v>
      </c>
    </row>
    <row r="1054" spans="1:13" customFormat="1" x14ac:dyDescent="0.2">
      <c r="A1054" s="8" t="s">
        <v>124</v>
      </c>
      <c r="B1054" s="8" t="s">
        <v>25</v>
      </c>
      <c r="C1054" s="8" t="str">
        <f t="shared" si="71"/>
        <v>OVEREND Keeley</v>
      </c>
      <c r="D1054" s="8" t="s">
        <v>187</v>
      </c>
      <c r="E1054" s="8" t="s">
        <v>0</v>
      </c>
      <c r="F1054" s="9" t="s">
        <v>10</v>
      </c>
      <c r="G1054" s="20">
        <v>42561</v>
      </c>
      <c r="H1054" s="5"/>
      <c r="I1054" s="8"/>
      <c r="J1054" s="45">
        <f t="shared" si="69"/>
        <v>0</v>
      </c>
      <c r="K1054" s="45">
        <f t="shared" si="70"/>
        <v>0</v>
      </c>
      <c r="L1054" s="45">
        <f>COUNTIFS($C$6:$C1054,C1054,$I$6:$I1054,I1054)</f>
        <v>0</v>
      </c>
      <c r="M1054" s="45" t="s">
        <v>387</v>
      </c>
    </row>
    <row r="1055" spans="1:13" customFormat="1" x14ac:dyDescent="0.2">
      <c r="A1055" s="8" t="s">
        <v>124</v>
      </c>
      <c r="B1055" s="8" t="s">
        <v>25</v>
      </c>
      <c r="C1055" s="8" t="str">
        <f t="shared" si="71"/>
        <v>OVEREND Keeley</v>
      </c>
      <c r="D1055" s="8" t="s">
        <v>187</v>
      </c>
      <c r="E1055" s="8" t="s">
        <v>0</v>
      </c>
      <c r="F1055" s="9" t="s">
        <v>10</v>
      </c>
      <c r="G1055" s="20">
        <v>42589</v>
      </c>
      <c r="H1055" s="5"/>
      <c r="I1055" s="8"/>
      <c r="J1055" s="45">
        <f t="shared" si="69"/>
        <v>0</v>
      </c>
      <c r="K1055" s="45">
        <f t="shared" si="70"/>
        <v>0</v>
      </c>
      <c r="L1055" s="45">
        <f>COUNTIFS($C$6:$C1055,C1055,$I$6:$I1055,I1055)</f>
        <v>0</v>
      </c>
      <c r="M1055" s="45" t="s">
        <v>387</v>
      </c>
    </row>
    <row r="1056" spans="1:13" customFormat="1" x14ac:dyDescent="0.2">
      <c r="A1056" s="8" t="s">
        <v>124</v>
      </c>
      <c r="B1056" s="8" t="s">
        <v>25</v>
      </c>
      <c r="C1056" s="8" t="str">
        <f t="shared" si="71"/>
        <v>OVEREND Keeley</v>
      </c>
      <c r="D1056" s="8" t="s">
        <v>187</v>
      </c>
      <c r="E1056" s="8" t="s">
        <v>0</v>
      </c>
      <c r="F1056" s="9" t="s">
        <v>10</v>
      </c>
      <c r="G1056" s="20">
        <v>42596</v>
      </c>
      <c r="H1056" s="5"/>
      <c r="I1056" s="8"/>
      <c r="J1056" s="45">
        <f t="shared" si="69"/>
        <v>0</v>
      </c>
      <c r="K1056" s="45">
        <f t="shared" si="70"/>
        <v>0</v>
      </c>
      <c r="L1056" s="45">
        <f>COUNTIFS($C$6:$C1056,C1056,$I$6:$I1056,I1056)</f>
        <v>0</v>
      </c>
      <c r="M1056" s="45" t="s">
        <v>387</v>
      </c>
    </row>
    <row r="1057" spans="1:13" customFormat="1" x14ac:dyDescent="0.2">
      <c r="A1057" s="8" t="s">
        <v>124</v>
      </c>
      <c r="B1057" s="8" t="s">
        <v>25</v>
      </c>
      <c r="C1057" s="8" t="str">
        <f t="shared" si="71"/>
        <v>OVEREND Keeley</v>
      </c>
      <c r="D1057" s="8" t="s">
        <v>187</v>
      </c>
      <c r="E1057" s="8" t="s">
        <v>0</v>
      </c>
      <c r="F1057" s="9" t="s">
        <v>10</v>
      </c>
      <c r="G1057" s="20">
        <v>42610</v>
      </c>
      <c r="H1057" s="5"/>
      <c r="I1057" s="8"/>
      <c r="J1057" s="45">
        <f t="shared" si="69"/>
        <v>0</v>
      </c>
      <c r="K1057" s="45">
        <f t="shared" si="70"/>
        <v>0</v>
      </c>
      <c r="L1057" s="45">
        <f>COUNTIFS($C$6:$C1057,C1057,$I$6:$I1057,I1057)</f>
        <v>0</v>
      </c>
      <c r="M1057" s="45" t="s">
        <v>387</v>
      </c>
    </row>
    <row r="1058" spans="1:13" customFormat="1" x14ac:dyDescent="0.2">
      <c r="A1058" s="8" t="s">
        <v>124</v>
      </c>
      <c r="B1058" s="8" t="s">
        <v>25</v>
      </c>
      <c r="C1058" s="8" t="s">
        <v>285</v>
      </c>
      <c r="D1058" s="8" t="s">
        <v>187</v>
      </c>
      <c r="E1058" s="8" t="s">
        <v>0</v>
      </c>
      <c r="F1058" s="9" t="s">
        <v>10</v>
      </c>
      <c r="G1058" s="61">
        <v>42617</v>
      </c>
      <c r="H1058" s="5"/>
      <c r="I1058" s="8"/>
      <c r="J1058" s="45">
        <f t="shared" si="69"/>
        <v>0</v>
      </c>
      <c r="K1058" s="45">
        <f t="shared" si="70"/>
        <v>0</v>
      </c>
      <c r="L1058" s="45">
        <f>COUNTIFS($C$6:$C1058,C1058,$I$6:$I1058,I1058)</f>
        <v>0</v>
      </c>
      <c r="M1058" s="45" t="s">
        <v>387</v>
      </c>
    </row>
    <row r="1059" spans="1:13" customFormat="1" x14ac:dyDescent="0.2">
      <c r="A1059" s="8" t="s">
        <v>124</v>
      </c>
      <c r="B1059" s="8" t="s">
        <v>25</v>
      </c>
      <c r="C1059" s="8" t="s">
        <v>285</v>
      </c>
      <c r="D1059" s="8" t="s">
        <v>187</v>
      </c>
      <c r="E1059" s="8" t="s">
        <v>0</v>
      </c>
      <c r="F1059" s="9" t="s">
        <v>10</v>
      </c>
      <c r="G1059" s="61">
        <v>42624</v>
      </c>
      <c r="H1059" s="5"/>
      <c r="I1059" s="8"/>
      <c r="J1059" s="45">
        <f t="shared" si="69"/>
        <v>0</v>
      </c>
      <c r="K1059" s="45">
        <f t="shared" si="70"/>
        <v>0</v>
      </c>
      <c r="L1059" s="45">
        <f>COUNTIFS($C$6:$C1059,C1059,$I$6:$I1059,I1059)</f>
        <v>0</v>
      </c>
      <c r="M1059" s="45" t="s">
        <v>387</v>
      </c>
    </row>
    <row r="1060" spans="1:13" customFormat="1" x14ac:dyDescent="0.2">
      <c r="A1060" s="8" t="s">
        <v>124</v>
      </c>
      <c r="B1060" s="8" t="s">
        <v>25</v>
      </c>
      <c r="C1060" s="8" t="s">
        <v>285</v>
      </c>
      <c r="D1060" s="8" t="s">
        <v>187</v>
      </c>
      <c r="E1060" s="8" t="s">
        <v>0</v>
      </c>
      <c r="F1060" s="9" t="s">
        <v>10</v>
      </c>
      <c r="G1060" s="61">
        <v>42631</v>
      </c>
      <c r="H1060" s="5"/>
      <c r="I1060" s="8"/>
      <c r="J1060" s="45">
        <f t="shared" si="69"/>
        <v>0</v>
      </c>
      <c r="K1060" s="45">
        <f t="shared" si="70"/>
        <v>0</v>
      </c>
      <c r="L1060" s="45">
        <f>COUNTIFS($C$6:$C1060,C1060,$I$6:$I1060,I1060)</f>
        <v>0</v>
      </c>
      <c r="M1060" s="45" t="s">
        <v>387</v>
      </c>
    </row>
    <row r="1061" spans="1:13" customFormat="1" x14ac:dyDescent="0.2">
      <c r="A1061" s="8" t="s">
        <v>124</v>
      </c>
      <c r="B1061" s="8" t="s">
        <v>25</v>
      </c>
      <c r="C1061" s="8" t="s">
        <v>285</v>
      </c>
      <c r="D1061" s="8" t="s">
        <v>187</v>
      </c>
      <c r="E1061" s="8" t="s">
        <v>0</v>
      </c>
      <c r="F1061" s="9" t="s">
        <v>10</v>
      </c>
      <c r="G1061" s="61">
        <v>42652</v>
      </c>
      <c r="H1061" s="5"/>
      <c r="I1061" s="8"/>
      <c r="J1061" s="45">
        <f t="shared" si="69"/>
        <v>0</v>
      </c>
      <c r="K1061" s="45">
        <f t="shared" si="70"/>
        <v>0</v>
      </c>
      <c r="L1061" s="45">
        <f>COUNTIFS($C$6:$C1061,C1061,$I$6:$I1061,I1061)</f>
        <v>0</v>
      </c>
      <c r="M1061" s="45" t="s">
        <v>387</v>
      </c>
    </row>
    <row r="1062" spans="1:13" customFormat="1" x14ac:dyDescent="0.2">
      <c r="A1062" s="8" t="s">
        <v>124</v>
      </c>
      <c r="B1062" s="8" t="s">
        <v>25</v>
      </c>
      <c r="C1062" s="8" t="s">
        <v>285</v>
      </c>
      <c r="D1062" s="8" t="s">
        <v>187</v>
      </c>
      <c r="E1062" s="8" t="s">
        <v>0</v>
      </c>
      <c r="F1062" s="9" t="s">
        <v>10</v>
      </c>
      <c r="G1062" s="61">
        <v>42645</v>
      </c>
      <c r="H1062" s="5"/>
      <c r="I1062" s="8"/>
      <c r="J1062" s="45">
        <f t="shared" si="69"/>
        <v>0</v>
      </c>
      <c r="K1062" s="45">
        <f t="shared" si="70"/>
        <v>0</v>
      </c>
      <c r="L1062" s="45">
        <f>COUNTIFS($C$6:$C1062,C1062,$I$6:$I1062,I1062)</f>
        <v>0</v>
      </c>
      <c r="M1062" s="45" t="s">
        <v>387</v>
      </c>
    </row>
    <row r="1063" spans="1:13" customFormat="1" x14ac:dyDescent="0.2">
      <c r="A1063" s="8" t="s">
        <v>124</v>
      </c>
      <c r="B1063" s="8" t="s">
        <v>25</v>
      </c>
      <c r="C1063" s="8" t="s">
        <v>285</v>
      </c>
      <c r="D1063" s="8" t="s">
        <v>187</v>
      </c>
      <c r="E1063" s="8" t="s">
        <v>0</v>
      </c>
      <c r="F1063" s="9" t="s">
        <v>10</v>
      </c>
      <c r="G1063" s="61">
        <v>42659</v>
      </c>
      <c r="H1063" s="5"/>
      <c r="I1063" s="8"/>
      <c r="J1063" s="45">
        <f t="shared" si="69"/>
        <v>0</v>
      </c>
      <c r="K1063" s="45">
        <f t="shared" si="70"/>
        <v>0</v>
      </c>
      <c r="L1063" s="45">
        <f>COUNTIFS($C$6:$C1063,C1063,$I$6:$I1063,I1063)</f>
        <v>0</v>
      </c>
      <c r="M1063" s="45" t="s">
        <v>387</v>
      </c>
    </row>
    <row r="1064" spans="1:13" customFormat="1" x14ac:dyDescent="0.2">
      <c r="A1064" s="8" t="s">
        <v>124</v>
      </c>
      <c r="B1064" s="8" t="s">
        <v>25</v>
      </c>
      <c r="C1064" s="8" t="s">
        <v>285</v>
      </c>
      <c r="D1064" s="8" t="s">
        <v>187</v>
      </c>
      <c r="E1064" s="8" t="s">
        <v>0</v>
      </c>
      <c r="F1064" s="9" t="s">
        <v>10</v>
      </c>
      <c r="G1064" s="61">
        <v>42666</v>
      </c>
      <c r="H1064" s="5"/>
      <c r="I1064" s="8"/>
      <c r="J1064" s="45">
        <f t="shared" si="69"/>
        <v>0</v>
      </c>
      <c r="K1064" s="45">
        <f t="shared" si="70"/>
        <v>0</v>
      </c>
      <c r="L1064" s="45">
        <f>COUNTIFS($C$6:$C1064,C1064,$I$6:$I1064,I1064)</f>
        <v>0</v>
      </c>
      <c r="M1064" s="45" t="s">
        <v>387</v>
      </c>
    </row>
    <row r="1065" spans="1:13" customFormat="1" x14ac:dyDescent="0.2">
      <c r="A1065" s="8" t="s">
        <v>124</v>
      </c>
      <c r="B1065" s="8" t="s">
        <v>25</v>
      </c>
      <c r="C1065" s="8" t="s">
        <v>285</v>
      </c>
      <c r="D1065" s="8" t="s">
        <v>187</v>
      </c>
      <c r="E1065" s="8" t="s">
        <v>0</v>
      </c>
      <c r="F1065" s="9" t="s">
        <v>10</v>
      </c>
      <c r="G1065" s="61">
        <v>42673</v>
      </c>
      <c r="H1065" s="5"/>
      <c r="I1065" s="8"/>
      <c r="J1065" s="45">
        <f t="shared" si="69"/>
        <v>0</v>
      </c>
      <c r="K1065" s="45">
        <f t="shared" si="70"/>
        <v>0</v>
      </c>
      <c r="L1065" s="45">
        <f>COUNTIFS($C$6:$C1065,C1065,$I$6:$I1065,I1065)</f>
        <v>0</v>
      </c>
      <c r="M1065" s="45" t="s">
        <v>387</v>
      </c>
    </row>
    <row r="1066" spans="1:13" customFormat="1" x14ac:dyDescent="0.2">
      <c r="A1066" s="8" t="s">
        <v>124</v>
      </c>
      <c r="B1066" s="8" t="s">
        <v>51</v>
      </c>
      <c r="C1066" s="8" t="str">
        <f t="shared" ref="C1066:C1072" si="72">UPPER(A1066)&amp;" "&amp;B1066</f>
        <v>OVEREND Megan</v>
      </c>
      <c r="D1066" s="8" t="s">
        <v>1</v>
      </c>
      <c r="E1066" s="8" t="s">
        <v>0</v>
      </c>
      <c r="F1066" s="9" t="s">
        <v>10</v>
      </c>
      <c r="G1066" s="20">
        <v>42386</v>
      </c>
      <c r="H1066" s="3">
        <v>37</v>
      </c>
      <c r="I1066" s="8" t="s">
        <v>114</v>
      </c>
      <c r="J1066" s="45">
        <f t="shared" si="69"/>
        <v>37</v>
      </c>
      <c r="K1066" s="45">
        <f t="shared" si="70"/>
        <v>1.2758620689655173</v>
      </c>
      <c r="L1066" s="45">
        <f>COUNTIFS($C$6:$C1066,C1066,$I$6:$I1066,I1066)</f>
        <v>1</v>
      </c>
      <c r="M1066" s="45" t="s">
        <v>386</v>
      </c>
    </row>
    <row r="1067" spans="1:13" customFormat="1" x14ac:dyDescent="0.2">
      <c r="A1067" s="8" t="s">
        <v>124</v>
      </c>
      <c r="B1067" s="8" t="s">
        <v>51</v>
      </c>
      <c r="C1067" s="8" t="str">
        <f t="shared" si="72"/>
        <v>OVEREND Megan</v>
      </c>
      <c r="D1067" s="8" t="s">
        <v>1</v>
      </c>
      <c r="E1067" s="8" t="s">
        <v>0</v>
      </c>
      <c r="F1067" s="9" t="s">
        <v>10</v>
      </c>
      <c r="G1067" s="20">
        <v>42512</v>
      </c>
      <c r="H1067" s="5">
        <v>108</v>
      </c>
      <c r="I1067" s="8" t="s">
        <v>0</v>
      </c>
      <c r="J1067" s="45">
        <f t="shared" si="69"/>
        <v>964</v>
      </c>
      <c r="K1067" s="45">
        <f t="shared" si="70"/>
        <v>33.241379310344826</v>
      </c>
      <c r="L1067" s="45">
        <f>COUNTIFS($C$6:$C1067,C1067,$I$6:$I1067,I1067)</f>
        <v>1</v>
      </c>
      <c r="M1067" s="45" t="s">
        <v>386</v>
      </c>
    </row>
    <row r="1068" spans="1:13" customFormat="1" x14ac:dyDescent="0.2">
      <c r="A1068" s="8" t="s">
        <v>124</v>
      </c>
      <c r="B1068" s="8" t="s">
        <v>51</v>
      </c>
      <c r="C1068" s="8" t="str">
        <f t="shared" si="72"/>
        <v>OVEREND Megan</v>
      </c>
      <c r="D1068" s="8" t="s">
        <v>1</v>
      </c>
      <c r="E1068" s="8" t="s">
        <v>0</v>
      </c>
      <c r="F1068" s="9" t="s">
        <v>10</v>
      </c>
      <c r="G1068" s="20">
        <v>42463</v>
      </c>
      <c r="H1068" s="5">
        <v>91</v>
      </c>
      <c r="I1068" s="8" t="s">
        <v>0</v>
      </c>
      <c r="J1068" s="45">
        <f t="shared" si="69"/>
        <v>964</v>
      </c>
      <c r="K1068" s="45">
        <f t="shared" si="70"/>
        <v>33.241379310344826</v>
      </c>
      <c r="L1068" s="45">
        <f>COUNTIFS($C$6:$C1068,C1068,$I$6:$I1068,I1068)</f>
        <v>2</v>
      </c>
      <c r="M1068" s="45" t="s">
        <v>386</v>
      </c>
    </row>
    <row r="1069" spans="1:13" customFormat="1" x14ac:dyDescent="0.2">
      <c r="A1069" s="8" t="s">
        <v>124</v>
      </c>
      <c r="B1069" s="8" t="s">
        <v>51</v>
      </c>
      <c r="C1069" s="8" t="str">
        <f t="shared" si="72"/>
        <v>OVEREND Megan</v>
      </c>
      <c r="D1069" s="8" t="s">
        <v>1</v>
      </c>
      <c r="E1069" s="8" t="s">
        <v>0</v>
      </c>
      <c r="F1069" s="9" t="s">
        <v>10</v>
      </c>
      <c r="G1069" s="20">
        <v>42526</v>
      </c>
      <c r="H1069" s="5">
        <v>89</v>
      </c>
      <c r="I1069" s="8" t="s">
        <v>0</v>
      </c>
      <c r="J1069" s="45">
        <f t="shared" si="69"/>
        <v>964</v>
      </c>
      <c r="K1069" s="45">
        <f t="shared" si="70"/>
        <v>33.241379310344826</v>
      </c>
      <c r="L1069" s="45">
        <f>COUNTIFS($C$6:$C1069,C1069,$I$6:$I1069,I1069)</f>
        <v>3</v>
      </c>
      <c r="M1069" s="45" t="s">
        <v>386</v>
      </c>
    </row>
    <row r="1070" spans="1:13" customFormat="1" x14ac:dyDescent="0.2">
      <c r="A1070" s="8" t="s">
        <v>124</v>
      </c>
      <c r="B1070" s="8" t="s">
        <v>51</v>
      </c>
      <c r="C1070" s="8" t="str">
        <f t="shared" si="72"/>
        <v>OVEREND Megan</v>
      </c>
      <c r="D1070" s="8" t="s">
        <v>1</v>
      </c>
      <c r="E1070" s="8" t="s">
        <v>0</v>
      </c>
      <c r="F1070" s="9" t="s">
        <v>10</v>
      </c>
      <c r="G1070" s="20">
        <v>42435</v>
      </c>
      <c r="H1070" s="5">
        <v>87</v>
      </c>
      <c r="I1070" s="8" t="s">
        <v>0</v>
      </c>
      <c r="J1070" s="45">
        <f t="shared" si="69"/>
        <v>964</v>
      </c>
      <c r="K1070" s="45">
        <f t="shared" si="70"/>
        <v>33.241379310344826</v>
      </c>
      <c r="L1070" s="45">
        <f>COUNTIFS($C$6:$C1070,C1070,$I$6:$I1070,I1070)</f>
        <v>4</v>
      </c>
      <c r="M1070" s="45" t="s">
        <v>386</v>
      </c>
    </row>
    <row r="1071" spans="1:13" customFormat="1" x14ac:dyDescent="0.2">
      <c r="A1071" s="8" t="s">
        <v>124</v>
      </c>
      <c r="B1071" s="8" t="s">
        <v>51</v>
      </c>
      <c r="C1071" s="8" t="str">
        <f t="shared" si="72"/>
        <v>OVEREND Megan</v>
      </c>
      <c r="D1071" s="8" t="s">
        <v>1</v>
      </c>
      <c r="E1071" s="8" t="s">
        <v>0</v>
      </c>
      <c r="F1071" s="9" t="s">
        <v>10</v>
      </c>
      <c r="G1071" s="20">
        <v>42477</v>
      </c>
      <c r="H1071" s="5">
        <v>69</v>
      </c>
      <c r="I1071" s="8" t="s">
        <v>0</v>
      </c>
      <c r="J1071" s="45">
        <f t="shared" si="69"/>
        <v>964</v>
      </c>
      <c r="K1071" s="45">
        <f t="shared" si="70"/>
        <v>33.241379310344826</v>
      </c>
      <c r="L1071" s="45">
        <f>COUNTIFS($C$6:$C1071,C1071,$I$6:$I1071,I1071)</f>
        <v>5</v>
      </c>
      <c r="M1071" s="45" t="s">
        <v>386</v>
      </c>
    </row>
    <row r="1072" spans="1:13" customFormat="1" x14ac:dyDescent="0.2">
      <c r="A1072" s="8" t="s">
        <v>124</v>
      </c>
      <c r="B1072" s="8" t="s">
        <v>51</v>
      </c>
      <c r="C1072" s="8" t="str">
        <f t="shared" si="72"/>
        <v>OVEREND Megan</v>
      </c>
      <c r="D1072" s="8" t="s">
        <v>1</v>
      </c>
      <c r="E1072" s="8" t="s">
        <v>0</v>
      </c>
      <c r="F1072" s="9" t="s">
        <v>10</v>
      </c>
      <c r="G1072" s="20">
        <v>42505</v>
      </c>
      <c r="H1072" s="5">
        <v>69</v>
      </c>
      <c r="I1072" s="8" t="s">
        <v>0</v>
      </c>
      <c r="J1072" s="45">
        <f t="shared" si="69"/>
        <v>964</v>
      </c>
      <c r="K1072" s="45">
        <f t="shared" si="70"/>
        <v>33.241379310344826</v>
      </c>
      <c r="L1072" s="45">
        <f>COUNTIFS($C$6:$C1072,C1072,$I$6:$I1072,I1072)</f>
        <v>6</v>
      </c>
      <c r="M1072" s="45" t="s">
        <v>386</v>
      </c>
    </row>
    <row r="1073" spans="1:13" customFormat="1" x14ac:dyDescent="0.2">
      <c r="A1073" s="8" t="s">
        <v>124</v>
      </c>
      <c r="B1073" s="8" t="s">
        <v>51</v>
      </c>
      <c r="C1073" s="8" t="s">
        <v>286</v>
      </c>
      <c r="D1073" s="8" t="s">
        <v>1</v>
      </c>
      <c r="E1073" s="8" t="s">
        <v>0</v>
      </c>
      <c r="F1073" s="9" t="s">
        <v>10</v>
      </c>
      <c r="G1073" s="61">
        <v>42631</v>
      </c>
      <c r="H1073" s="5">
        <v>69</v>
      </c>
      <c r="I1073" s="8" t="s">
        <v>0</v>
      </c>
      <c r="J1073" s="45">
        <f t="shared" si="69"/>
        <v>964</v>
      </c>
      <c r="K1073" s="45">
        <f t="shared" si="70"/>
        <v>33.241379310344826</v>
      </c>
      <c r="L1073" s="45">
        <f>COUNTIFS($C$6:$C1073,C1073,$I$6:$I1073,I1073)</f>
        <v>7</v>
      </c>
      <c r="M1073" s="45" t="s">
        <v>386</v>
      </c>
    </row>
    <row r="1074" spans="1:13" customFormat="1" x14ac:dyDescent="0.2">
      <c r="A1074" s="8" t="s">
        <v>124</v>
      </c>
      <c r="B1074" s="8" t="s">
        <v>51</v>
      </c>
      <c r="C1074" s="8" t="str">
        <f t="shared" ref="C1074:C1087" si="73">UPPER(A1074)&amp;" "&amp;B1074</f>
        <v>OVEREND Megan</v>
      </c>
      <c r="D1074" s="8" t="s">
        <v>1</v>
      </c>
      <c r="E1074" s="8" t="s">
        <v>0</v>
      </c>
      <c r="F1074" s="9" t="s">
        <v>10</v>
      </c>
      <c r="G1074" s="20">
        <v>42442</v>
      </c>
      <c r="H1074" s="5">
        <v>63</v>
      </c>
      <c r="I1074" s="8" t="s">
        <v>0</v>
      </c>
      <c r="J1074" s="45">
        <f t="shared" si="69"/>
        <v>964</v>
      </c>
      <c r="K1074" s="45">
        <f t="shared" si="70"/>
        <v>33.241379310344826</v>
      </c>
      <c r="L1074" s="45">
        <f>COUNTIFS($C$6:$C1074,C1074,$I$6:$I1074,I1074)</f>
        <v>8</v>
      </c>
      <c r="M1074" s="45" t="s">
        <v>386</v>
      </c>
    </row>
    <row r="1075" spans="1:13" customFormat="1" x14ac:dyDescent="0.2">
      <c r="A1075" s="8" t="s">
        <v>124</v>
      </c>
      <c r="B1075" s="8" t="s">
        <v>51</v>
      </c>
      <c r="C1075" s="8" t="str">
        <f t="shared" si="73"/>
        <v>OVEREND Megan</v>
      </c>
      <c r="D1075" s="8" t="s">
        <v>1</v>
      </c>
      <c r="E1075" s="8" t="s">
        <v>0</v>
      </c>
      <c r="F1075" s="9" t="s">
        <v>10</v>
      </c>
      <c r="G1075" s="20">
        <v>42421</v>
      </c>
      <c r="H1075" s="5">
        <v>58</v>
      </c>
      <c r="I1075" s="8" t="s">
        <v>0</v>
      </c>
      <c r="J1075" s="45">
        <f t="shared" si="69"/>
        <v>964</v>
      </c>
      <c r="K1075" s="45">
        <f t="shared" si="70"/>
        <v>33.241379310344826</v>
      </c>
      <c r="L1075" s="45">
        <f>COUNTIFS($C$6:$C1075,C1075,$I$6:$I1075,I1075)</f>
        <v>9</v>
      </c>
      <c r="M1075" s="45" t="s">
        <v>386</v>
      </c>
    </row>
    <row r="1076" spans="1:13" customFormat="1" x14ac:dyDescent="0.2">
      <c r="A1076" s="8" t="s">
        <v>124</v>
      </c>
      <c r="B1076" s="8" t="s">
        <v>51</v>
      </c>
      <c r="C1076" s="8" t="str">
        <f t="shared" si="73"/>
        <v>OVEREND Megan</v>
      </c>
      <c r="D1076" s="8" t="s">
        <v>1</v>
      </c>
      <c r="E1076" s="8" t="s">
        <v>0</v>
      </c>
      <c r="F1076" s="9" t="s">
        <v>10</v>
      </c>
      <c r="G1076" s="20">
        <v>42414</v>
      </c>
      <c r="H1076" s="5">
        <v>57</v>
      </c>
      <c r="I1076" s="8" t="s">
        <v>0</v>
      </c>
      <c r="J1076" s="45">
        <f t="shared" si="69"/>
        <v>964</v>
      </c>
      <c r="K1076" s="45">
        <f t="shared" si="70"/>
        <v>33.241379310344826</v>
      </c>
      <c r="L1076" s="45">
        <f>COUNTIFS($C$6:$C1076,C1076,$I$6:$I1076,I1076)</f>
        <v>10</v>
      </c>
      <c r="M1076" s="45" t="s">
        <v>386</v>
      </c>
    </row>
    <row r="1077" spans="1:13" customFormat="1" x14ac:dyDescent="0.2">
      <c r="A1077" s="8" t="s">
        <v>124</v>
      </c>
      <c r="B1077" s="8" t="s">
        <v>51</v>
      </c>
      <c r="C1077" s="8" t="str">
        <f t="shared" si="73"/>
        <v>OVEREND Megan</v>
      </c>
      <c r="D1077" s="8" t="s">
        <v>1</v>
      </c>
      <c r="E1077" s="8" t="s">
        <v>0</v>
      </c>
      <c r="F1077" s="9" t="s">
        <v>10</v>
      </c>
      <c r="G1077" s="20">
        <v>42519</v>
      </c>
      <c r="H1077" s="5">
        <v>53</v>
      </c>
      <c r="I1077" s="8" t="s">
        <v>0</v>
      </c>
      <c r="J1077" s="45">
        <f t="shared" si="69"/>
        <v>964</v>
      </c>
      <c r="K1077" s="45">
        <f t="shared" si="70"/>
        <v>33.241379310344826</v>
      </c>
      <c r="L1077" s="45">
        <f>COUNTIFS($C$6:$C1077,C1077,$I$6:$I1077,I1077)</f>
        <v>11</v>
      </c>
      <c r="M1077" s="45" t="s">
        <v>386</v>
      </c>
    </row>
    <row r="1078" spans="1:13" customFormat="1" x14ac:dyDescent="0.2">
      <c r="A1078" s="8" t="s">
        <v>124</v>
      </c>
      <c r="B1078" s="8" t="s">
        <v>51</v>
      </c>
      <c r="C1078" s="8" t="str">
        <f t="shared" si="73"/>
        <v>OVEREND Megan</v>
      </c>
      <c r="D1078" s="8" t="s">
        <v>1</v>
      </c>
      <c r="E1078" s="8" t="s">
        <v>0</v>
      </c>
      <c r="F1078" s="9" t="s">
        <v>10</v>
      </c>
      <c r="G1078" s="20">
        <v>42449</v>
      </c>
      <c r="H1078" s="5">
        <v>51</v>
      </c>
      <c r="I1078" s="8" t="s">
        <v>0</v>
      </c>
      <c r="J1078" s="45">
        <f t="shared" si="69"/>
        <v>964</v>
      </c>
      <c r="K1078" s="45">
        <f t="shared" si="70"/>
        <v>33.241379310344826</v>
      </c>
      <c r="L1078" s="45">
        <f>COUNTIFS($C$6:$C1078,C1078,$I$6:$I1078,I1078)</f>
        <v>12</v>
      </c>
      <c r="M1078" s="45" t="s">
        <v>386</v>
      </c>
    </row>
    <row r="1079" spans="1:13" customFormat="1" x14ac:dyDescent="0.2">
      <c r="A1079" s="8" t="s">
        <v>124</v>
      </c>
      <c r="B1079" s="8" t="s">
        <v>51</v>
      </c>
      <c r="C1079" s="8" t="str">
        <f t="shared" si="73"/>
        <v>OVEREND Megan</v>
      </c>
      <c r="D1079" s="8" t="s">
        <v>1</v>
      </c>
      <c r="E1079" s="8" t="s">
        <v>0</v>
      </c>
      <c r="F1079" s="9" t="s">
        <v>10</v>
      </c>
      <c r="G1079" s="20">
        <v>42554</v>
      </c>
      <c r="H1079" s="5">
        <v>51</v>
      </c>
      <c r="I1079" s="8" t="s">
        <v>0</v>
      </c>
      <c r="J1079" s="45">
        <f t="shared" si="69"/>
        <v>964</v>
      </c>
      <c r="K1079" s="45">
        <f t="shared" si="70"/>
        <v>33.241379310344826</v>
      </c>
      <c r="L1079" s="45">
        <f>COUNTIFS($C$6:$C1079,C1079,$I$6:$I1079,I1079)</f>
        <v>13</v>
      </c>
      <c r="M1079" s="45" t="s">
        <v>386</v>
      </c>
    </row>
    <row r="1080" spans="1:13" customFormat="1" x14ac:dyDescent="0.2">
      <c r="A1080" s="8" t="s">
        <v>124</v>
      </c>
      <c r="B1080" s="8" t="s">
        <v>51</v>
      </c>
      <c r="C1080" s="8" t="str">
        <f t="shared" si="73"/>
        <v>OVEREND Megan</v>
      </c>
      <c r="D1080" s="8" t="s">
        <v>1</v>
      </c>
      <c r="E1080" s="8" t="s">
        <v>0</v>
      </c>
      <c r="F1080" s="9" t="s">
        <v>10</v>
      </c>
      <c r="G1080" s="20">
        <v>42428</v>
      </c>
      <c r="H1080" s="5">
        <v>49</v>
      </c>
      <c r="I1080" s="8" t="s">
        <v>0</v>
      </c>
      <c r="J1080" s="45">
        <f t="shared" si="69"/>
        <v>964</v>
      </c>
      <c r="K1080" s="45">
        <f t="shared" si="70"/>
        <v>33.241379310344826</v>
      </c>
      <c r="L1080" s="45">
        <f>COUNTIFS($C$6:$C1080,C1080,$I$6:$I1080,I1080)</f>
        <v>14</v>
      </c>
      <c r="M1080" s="45" t="s">
        <v>386</v>
      </c>
    </row>
    <row r="1081" spans="1:13" customFormat="1" x14ac:dyDescent="0.2">
      <c r="A1081" s="8" t="s">
        <v>124</v>
      </c>
      <c r="B1081" s="8" t="s">
        <v>51</v>
      </c>
      <c r="C1081" s="8" t="str">
        <f t="shared" si="73"/>
        <v>OVEREND Megan</v>
      </c>
      <c r="D1081" s="8" t="s">
        <v>1</v>
      </c>
      <c r="E1081" s="8" t="s">
        <v>0</v>
      </c>
      <c r="F1081" s="9" t="s">
        <v>10</v>
      </c>
      <c r="G1081" s="20">
        <v>42400</v>
      </c>
      <c r="H1081" s="5"/>
      <c r="I1081" s="8"/>
      <c r="J1081" s="45">
        <f t="shared" si="69"/>
        <v>0</v>
      </c>
      <c r="K1081" s="45">
        <f t="shared" si="70"/>
        <v>0</v>
      </c>
      <c r="L1081" s="45">
        <f>COUNTIFS($C$6:$C1081,C1081,$I$6:$I1081,I1081)</f>
        <v>0</v>
      </c>
      <c r="M1081" s="45" t="s">
        <v>386</v>
      </c>
    </row>
    <row r="1082" spans="1:13" customFormat="1" x14ac:dyDescent="0.2">
      <c r="A1082" s="8" t="s">
        <v>124</v>
      </c>
      <c r="B1082" s="8" t="s">
        <v>51</v>
      </c>
      <c r="C1082" s="8" t="str">
        <f t="shared" si="73"/>
        <v>OVEREND Megan</v>
      </c>
      <c r="D1082" s="8" t="s">
        <v>1</v>
      </c>
      <c r="E1082" s="8" t="s">
        <v>0</v>
      </c>
      <c r="F1082" s="9" t="s">
        <v>10</v>
      </c>
      <c r="G1082" s="20">
        <v>42407</v>
      </c>
      <c r="H1082" s="5"/>
      <c r="I1082" s="8"/>
      <c r="J1082" s="45">
        <f t="shared" si="69"/>
        <v>0</v>
      </c>
      <c r="K1082" s="45">
        <f t="shared" si="70"/>
        <v>0</v>
      </c>
      <c r="L1082" s="45">
        <f>COUNTIFS($C$6:$C1082,C1082,$I$6:$I1082,I1082)</f>
        <v>0</v>
      </c>
      <c r="M1082" s="45" t="s">
        <v>386</v>
      </c>
    </row>
    <row r="1083" spans="1:13" customFormat="1" x14ac:dyDescent="0.2">
      <c r="A1083" s="8" t="s">
        <v>124</v>
      </c>
      <c r="B1083" s="8" t="s">
        <v>51</v>
      </c>
      <c r="C1083" s="8" t="str">
        <f t="shared" si="73"/>
        <v>OVEREND Megan</v>
      </c>
      <c r="D1083" s="8" t="s">
        <v>1</v>
      </c>
      <c r="E1083" s="8" t="s">
        <v>0</v>
      </c>
      <c r="F1083" s="9" t="s">
        <v>10</v>
      </c>
      <c r="G1083" s="20">
        <v>42540</v>
      </c>
      <c r="H1083" s="5"/>
      <c r="I1083" s="8"/>
      <c r="J1083" s="45">
        <f t="shared" si="69"/>
        <v>0</v>
      </c>
      <c r="K1083" s="45">
        <f t="shared" si="70"/>
        <v>0</v>
      </c>
      <c r="L1083" s="45">
        <f>COUNTIFS($C$6:$C1083,C1083,$I$6:$I1083,I1083)</f>
        <v>0</v>
      </c>
      <c r="M1083" s="45" t="s">
        <v>386</v>
      </c>
    </row>
    <row r="1084" spans="1:13" customFormat="1" x14ac:dyDescent="0.2">
      <c r="A1084" s="8" t="s">
        <v>124</v>
      </c>
      <c r="B1084" s="8" t="s">
        <v>51</v>
      </c>
      <c r="C1084" s="8" t="str">
        <f t="shared" si="73"/>
        <v>OVEREND Megan</v>
      </c>
      <c r="D1084" s="8" t="s">
        <v>1</v>
      </c>
      <c r="E1084" s="8" t="s">
        <v>0</v>
      </c>
      <c r="F1084" s="9" t="s">
        <v>10</v>
      </c>
      <c r="G1084" s="20">
        <v>42561</v>
      </c>
      <c r="H1084" s="5"/>
      <c r="I1084" s="8"/>
      <c r="J1084" s="45">
        <f t="shared" si="69"/>
        <v>0</v>
      </c>
      <c r="K1084" s="45">
        <f t="shared" si="70"/>
        <v>0</v>
      </c>
      <c r="L1084" s="45">
        <f>COUNTIFS($C$6:$C1084,C1084,$I$6:$I1084,I1084)</f>
        <v>0</v>
      </c>
      <c r="M1084" s="45" t="s">
        <v>386</v>
      </c>
    </row>
    <row r="1085" spans="1:13" customFormat="1" x14ac:dyDescent="0.2">
      <c r="A1085" s="8" t="s">
        <v>124</v>
      </c>
      <c r="B1085" s="8" t="s">
        <v>51</v>
      </c>
      <c r="C1085" s="8" t="str">
        <f t="shared" si="73"/>
        <v>OVEREND Megan</v>
      </c>
      <c r="D1085" s="8" t="s">
        <v>1</v>
      </c>
      <c r="E1085" s="8" t="s">
        <v>0</v>
      </c>
      <c r="F1085" s="9" t="s">
        <v>10</v>
      </c>
      <c r="G1085" s="20">
        <v>42589</v>
      </c>
      <c r="H1085" s="5"/>
      <c r="I1085" s="8"/>
      <c r="J1085" s="45">
        <f t="shared" si="69"/>
        <v>0</v>
      </c>
      <c r="K1085" s="45">
        <f t="shared" si="70"/>
        <v>0</v>
      </c>
      <c r="L1085" s="45">
        <f>COUNTIFS($C$6:$C1085,C1085,$I$6:$I1085,I1085)</f>
        <v>0</v>
      </c>
      <c r="M1085" s="45" t="s">
        <v>386</v>
      </c>
    </row>
    <row r="1086" spans="1:13" customFormat="1" x14ac:dyDescent="0.2">
      <c r="A1086" s="8" t="s">
        <v>124</v>
      </c>
      <c r="B1086" s="8" t="s">
        <v>51</v>
      </c>
      <c r="C1086" s="8" t="str">
        <f t="shared" si="73"/>
        <v>OVEREND Megan</v>
      </c>
      <c r="D1086" s="8" t="s">
        <v>1</v>
      </c>
      <c r="E1086" s="8" t="s">
        <v>0</v>
      </c>
      <c r="F1086" s="9" t="s">
        <v>10</v>
      </c>
      <c r="G1086" s="20">
        <v>42596</v>
      </c>
      <c r="H1086" s="5"/>
      <c r="I1086" s="8"/>
      <c r="J1086" s="45">
        <f t="shared" si="69"/>
        <v>0</v>
      </c>
      <c r="K1086" s="45">
        <f t="shared" si="70"/>
        <v>0</v>
      </c>
      <c r="L1086" s="45">
        <f>COUNTIFS($C$6:$C1086,C1086,$I$6:$I1086,I1086)</f>
        <v>0</v>
      </c>
      <c r="M1086" s="45" t="s">
        <v>386</v>
      </c>
    </row>
    <row r="1087" spans="1:13" customFormat="1" x14ac:dyDescent="0.2">
      <c r="A1087" s="8" t="s">
        <v>124</v>
      </c>
      <c r="B1087" s="8" t="s">
        <v>51</v>
      </c>
      <c r="C1087" s="8" t="str">
        <f t="shared" si="73"/>
        <v>OVEREND Megan</v>
      </c>
      <c r="D1087" s="8" t="s">
        <v>1</v>
      </c>
      <c r="E1087" s="8" t="s">
        <v>0</v>
      </c>
      <c r="F1087" s="9" t="s">
        <v>10</v>
      </c>
      <c r="G1087" s="20">
        <v>42610</v>
      </c>
      <c r="H1087" s="5"/>
      <c r="I1087" s="8"/>
      <c r="J1087" s="45">
        <f t="shared" si="69"/>
        <v>0</v>
      </c>
      <c r="K1087" s="45">
        <f t="shared" si="70"/>
        <v>0</v>
      </c>
      <c r="L1087" s="45">
        <f>COUNTIFS($C$6:$C1087,C1087,$I$6:$I1087,I1087)</f>
        <v>0</v>
      </c>
      <c r="M1087" s="45" t="s">
        <v>386</v>
      </c>
    </row>
    <row r="1088" spans="1:13" customFormat="1" x14ac:dyDescent="0.2">
      <c r="A1088" s="8" t="s">
        <v>124</v>
      </c>
      <c r="B1088" s="8" t="s">
        <v>51</v>
      </c>
      <c r="C1088" s="8" t="s">
        <v>286</v>
      </c>
      <c r="D1088" s="8" t="s">
        <v>1</v>
      </c>
      <c r="E1088" s="8" t="s">
        <v>0</v>
      </c>
      <c r="F1088" s="9" t="s">
        <v>10</v>
      </c>
      <c r="G1088" s="61">
        <v>42617</v>
      </c>
      <c r="H1088" s="5"/>
      <c r="I1088" s="8"/>
      <c r="J1088" s="45">
        <f t="shared" si="69"/>
        <v>0</v>
      </c>
      <c r="K1088" s="45">
        <f t="shared" si="70"/>
        <v>0</v>
      </c>
      <c r="L1088" s="45">
        <f>COUNTIFS($C$6:$C1088,C1088,$I$6:$I1088,I1088)</f>
        <v>0</v>
      </c>
      <c r="M1088" s="45" t="s">
        <v>386</v>
      </c>
    </row>
    <row r="1089" spans="1:13" customFormat="1" x14ac:dyDescent="0.2">
      <c r="A1089" s="8" t="s">
        <v>124</v>
      </c>
      <c r="B1089" s="8" t="s">
        <v>51</v>
      </c>
      <c r="C1089" s="8" t="s">
        <v>286</v>
      </c>
      <c r="D1089" s="8" t="s">
        <v>1</v>
      </c>
      <c r="E1089" s="8" t="s">
        <v>0</v>
      </c>
      <c r="F1089" s="9" t="s">
        <v>10</v>
      </c>
      <c r="G1089" s="61">
        <v>42624</v>
      </c>
      <c r="H1089" s="5"/>
      <c r="I1089" s="8"/>
      <c r="J1089" s="45">
        <f t="shared" si="69"/>
        <v>0</v>
      </c>
      <c r="K1089" s="45">
        <f t="shared" si="70"/>
        <v>0</v>
      </c>
      <c r="L1089" s="45">
        <f>COUNTIFS($C$6:$C1089,C1089,$I$6:$I1089,I1089)</f>
        <v>0</v>
      </c>
      <c r="M1089" s="45" t="s">
        <v>386</v>
      </c>
    </row>
    <row r="1090" spans="1:13" customFormat="1" x14ac:dyDescent="0.2">
      <c r="A1090" s="8" t="s">
        <v>124</v>
      </c>
      <c r="B1090" s="8" t="s">
        <v>51</v>
      </c>
      <c r="C1090" s="8" t="s">
        <v>286</v>
      </c>
      <c r="D1090" s="8" t="s">
        <v>1</v>
      </c>
      <c r="E1090" s="8" t="s">
        <v>0</v>
      </c>
      <c r="F1090" s="9" t="s">
        <v>10</v>
      </c>
      <c r="G1090" s="61">
        <v>42652</v>
      </c>
      <c r="H1090" s="5"/>
      <c r="I1090" s="8"/>
      <c r="J1090" s="45">
        <f t="shared" si="69"/>
        <v>0</v>
      </c>
      <c r="K1090" s="45">
        <f t="shared" si="70"/>
        <v>0</v>
      </c>
      <c r="L1090" s="45">
        <f>COUNTIFS($C$6:$C1090,C1090,$I$6:$I1090,I1090)</f>
        <v>0</v>
      </c>
      <c r="M1090" s="45" t="s">
        <v>386</v>
      </c>
    </row>
    <row r="1091" spans="1:13" customFormat="1" x14ac:dyDescent="0.2">
      <c r="A1091" s="8" t="s">
        <v>124</v>
      </c>
      <c r="B1091" s="8" t="s">
        <v>51</v>
      </c>
      <c r="C1091" s="8" t="s">
        <v>286</v>
      </c>
      <c r="D1091" s="8" t="s">
        <v>1</v>
      </c>
      <c r="E1091" s="8" t="s">
        <v>0</v>
      </c>
      <c r="F1091" s="9" t="s">
        <v>10</v>
      </c>
      <c r="G1091" s="61">
        <v>42645</v>
      </c>
      <c r="H1091" s="5"/>
      <c r="I1091" s="8"/>
      <c r="J1091" s="45">
        <f t="shared" si="69"/>
        <v>0</v>
      </c>
      <c r="K1091" s="45">
        <f t="shared" si="70"/>
        <v>0</v>
      </c>
      <c r="L1091" s="45">
        <f>COUNTIFS($C$6:$C1091,C1091,$I$6:$I1091,I1091)</f>
        <v>0</v>
      </c>
      <c r="M1091" s="45" t="s">
        <v>386</v>
      </c>
    </row>
    <row r="1092" spans="1:13" customFormat="1" x14ac:dyDescent="0.2">
      <c r="A1092" s="8" t="s">
        <v>124</v>
      </c>
      <c r="B1092" s="8" t="s">
        <v>51</v>
      </c>
      <c r="C1092" s="8" t="s">
        <v>286</v>
      </c>
      <c r="D1092" s="8" t="s">
        <v>1</v>
      </c>
      <c r="E1092" s="8" t="s">
        <v>0</v>
      </c>
      <c r="F1092" s="9" t="s">
        <v>10</v>
      </c>
      <c r="G1092" s="61">
        <v>42659</v>
      </c>
      <c r="H1092" s="5"/>
      <c r="I1092" s="8"/>
      <c r="J1092" s="45">
        <f t="shared" si="69"/>
        <v>0</v>
      </c>
      <c r="K1092" s="45">
        <f t="shared" si="70"/>
        <v>0</v>
      </c>
      <c r="L1092" s="45">
        <f>COUNTIFS($C$6:$C1092,C1092,$I$6:$I1092,I1092)</f>
        <v>0</v>
      </c>
      <c r="M1092" s="45" t="s">
        <v>386</v>
      </c>
    </row>
    <row r="1093" spans="1:13" customFormat="1" x14ac:dyDescent="0.2">
      <c r="A1093" s="8" t="s">
        <v>124</v>
      </c>
      <c r="B1093" s="8" t="s">
        <v>51</v>
      </c>
      <c r="C1093" s="8" t="s">
        <v>286</v>
      </c>
      <c r="D1093" s="8" t="s">
        <v>1</v>
      </c>
      <c r="E1093" s="8" t="s">
        <v>0</v>
      </c>
      <c r="F1093" s="9" t="s">
        <v>10</v>
      </c>
      <c r="G1093" s="61">
        <v>42666</v>
      </c>
      <c r="H1093" s="5"/>
      <c r="I1093" s="8"/>
      <c r="J1093" s="45">
        <f t="shared" si="69"/>
        <v>0</v>
      </c>
      <c r="K1093" s="45">
        <f t="shared" si="70"/>
        <v>0</v>
      </c>
      <c r="L1093" s="45">
        <f>COUNTIFS($C$6:$C1093,C1093,$I$6:$I1093,I1093)</f>
        <v>0</v>
      </c>
      <c r="M1093" s="45" t="s">
        <v>386</v>
      </c>
    </row>
    <row r="1094" spans="1:13" customFormat="1" x14ac:dyDescent="0.2">
      <c r="A1094" s="8" t="s">
        <v>124</v>
      </c>
      <c r="B1094" s="8" t="s">
        <v>51</v>
      </c>
      <c r="C1094" s="8" t="s">
        <v>286</v>
      </c>
      <c r="D1094" s="8" t="s">
        <v>1</v>
      </c>
      <c r="E1094" s="8" t="s">
        <v>0</v>
      </c>
      <c r="F1094" s="9" t="s">
        <v>10</v>
      </c>
      <c r="G1094" s="61">
        <v>42673</v>
      </c>
      <c r="H1094" s="5"/>
      <c r="I1094" s="8"/>
      <c r="J1094" s="45">
        <f t="shared" si="69"/>
        <v>0</v>
      </c>
      <c r="K1094" s="45">
        <f t="shared" si="70"/>
        <v>0</v>
      </c>
      <c r="L1094" s="45">
        <f>COUNTIFS($C$6:$C1094,C1094,$I$6:$I1094,I1094)</f>
        <v>0</v>
      </c>
      <c r="M1094" s="45" t="s">
        <v>386</v>
      </c>
    </row>
    <row r="1095" spans="1:13" customFormat="1" x14ac:dyDescent="0.2">
      <c r="A1095" s="8" t="s">
        <v>124</v>
      </c>
      <c r="B1095" s="8" t="s">
        <v>50</v>
      </c>
      <c r="C1095" s="8" t="str">
        <f t="shared" ref="C1095:C1115" si="74">UPPER(A1095)&amp;" "&amp;B1095</f>
        <v>OVEREND Shae</v>
      </c>
      <c r="D1095" s="8" t="s">
        <v>187</v>
      </c>
      <c r="E1095" s="8" t="s">
        <v>0</v>
      </c>
      <c r="F1095" s="9" t="s">
        <v>10</v>
      </c>
      <c r="G1095" s="20">
        <v>42386</v>
      </c>
      <c r="H1095" s="3">
        <v>28</v>
      </c>
      <c r="I1095" s="8" t="s">
        <v>114</v>
      </c>
      <c r="J1095" s="45">
        <f t="shared" ref="J1095:J1158" si="75">SUMIFS($H$6:$H$3208,$C$6:$C$3208,$C1095,$I$6:$I$3208,$I1095)</f>
        <v>28</v>
      </c>
      <c r="K1095" s="45">
        <f t="shared" ref="K1095:K1158" si="76">IFERROR(J1095/$G$5,0)</f>
        <v>0.96551724137931039</v>
      </c>
      <c r="L1095" s="45">
        <f>COUNTIFS($C$6:$C1095,C1095,$I$6:$I1095,I1095)</f>
        <v>1</v>
      </c>
      <c r="M1095" s="45" t="s">
        <v>387</v>
      </c>
    </row>
    <row r="1096" spans="1:13" customFormat="1" x14ac:dyDescent="0.2">
      <c r="A1096" s="8" t="s">
        <v>124</v>
      </c>
      <c r="B1096" s="8" t="s">
        <v>50</v>
      </c>
      <c r="C1096" s="8" t="str">
        <f t="shared" si="74"/>
        <v>OVEREND Shae</v>
      </c>
      <c r="D1096" s="8" t="s">
        <v>187</v>
      </c>
      <c r="E1096" s="8" t="s">
        <v>0</v>
      </c>
      <c r="F1096" s="9" t="s">
        <v>10</v>
      </c>
      <c r="G1096" s="20">
        <v>42512</v>
      </c>
      <c r="H1096" s="5">
        <v>61</v>
      </c>
      <c r="I1096" s="8" t="s">
        <v>0</v>
      </c>
      <c r="J1096" s="45">
        <f t="shared" si="75"/>
        <v>61</v>
      </c>
      <c r="K1096" s="45">
        <f t="shared" si="76"/>
        <v>2.103448275862069</v>
      </c>
      <c r="L1096" s="45">
        <f>COUNTIFS($C$6:$C1096,C1096,$I$6:$I1096,I1096)</f>
        <v>1</v>
      </c>
      <c r="M1096" s="45" t="s">
        <v>387</v>
      </c>
    </row>
    <row r="1097" spans="1:13" customFormat="1" x14ac:dyDescent="0.2">
      <c r="A1097" s="8" t="s">
        <v>124</v>
      </c>
      <c r="B1097" s="8" t="s">
        <v>50</v>
      </c>
      <c r="C1097" s="8" t="str">
        <f t="shared" si="74"/>
        <v>OVEREND Shae</v>
      </c>
      <c r="D1097" s="8" t="s">
        <v>187</v>
      </c>
      <c r="E1097" s="8" t="s">
        <v>0</v>
      </c>
      <c r="F1097" s="9" t="s">
        <v>10</v>
      </c>
      <c r="G1097" s="20">
        <v>42400</v>
      </c>
      <c r="H1097" s="5"/>
      <c r="I1097" s="8"/>
      <c r="J1097" s="45">
        <f t="shared" si="75"/>
        <v>0</v>
      </c>
      <c r="K1097" s="45">
        <f t="shared" si="76"/>
        <v>0</v>
      </c>
      <c r="L1097" s="45">
        <f>COUNTIFS($C$6:$C1097,C1097,$I$6:$I1097,I1097)</f>
        <v>0</v>
      </c>
      <c r="M1097" s="45" t="s">
        <v>387</v>
      </c>
    </row>
    <row r="1098" spans="1:13" customFormat="1" x14ac:dyDescent="0.2">
      <c r="A1098" s="8" t="s">
        <v>124</v>
      </c>
      <c r="B1098" s="8" t="s">
        <v>50</v>
      </c>
      <c r="C1098" s="8" t="str">
        <f t="shared" si="74"/>
        <v>OVEREND Shae</v>
      </c>
      <c r="D1098" s="8" t="s">
        <v>187</v>
      </c>
      <c r="E1098" s="8" t="s">
        <v>0</v>
      </c>
      <c r="F1098" s="9" t="s">
        <v>10</v>
      </c>
      <c r="G1098" s="20">
        <v>42407</v>
      </c>
      <c r="H1098" s="5"/>
      <c r="I1098" s="8"/>
      <c r="J1098" s="45">
        <f t="shared" si="75"/>
        <v>0</v>
      </c>
      <c r="K1098" s="45">
        <f t="shared" si="76"/>
        <v>0</v>
      </c>
      <c r="L1098" s="45">
        <f>COUNTIFS($C$6:$C1098,C1098,$I$6:$I1098,I1098)</f>
        <v>0</v>
      </c>
      <c r="M1098" s="45" t="s">
        <v>387</v>
      </c>
    </row>
    <row r="1099" spans="1:13" customFormat="1" x14ac:dyDescent="0.2">
      <c r="A1099" s="8" t="s">
        <v>124</v>
      </c>
      <c r="B1099" s="8" t="s">
        <v>50</v>
      </c>
      <c r="C1099" s="8" t="str">
        <f t="shared" si="74"/>
        <v>OVEREND Shae</v>
      </c>
      <c r="D1099" s="8" t="s">
        <v>187</v>
      </c>
      <c r="E1099" s="8" t="s">
        <v>0</v>
      </c>
      <c r="F1099" s="9" t="s">
        <v>10</v>
      </c>
      <c r="G1099" s="20">
        <v>42414</v>
      </c>
      <c r="H1099" s="5"/>
      <c r="I1099" s="8"/>
      <c r="J1099" s="45">
        <f t="shared" si="75"/>
        <v>0</v>
      </c>
      <c r="K1099" s="45">
        <f t="shared" si="76"/>
        <v>0</v>
      </c>
      <c r="L1099" s="45">
        <f>COUNTIFS($C$6:$C1099,C1099,$I$6:$I1099,I1099)</f>
        <v>0</v>
      </c>
      <c r="M1099" s="45" t="s">
        <v>387</v>
      </c>
    </row>
    <row r="1100" spans="1:13" customFormat="1" x14ac:dyDescent="0.2">
      <c r="A1100" s="8" t="s">
        <v>124</v>
      </c>
      <c r="B1100" s="8" t="s">
        <v>50</v>
      </c>
      <c r="C1100" s="8" t="str">
        <f t="shared" si="74"/>
        <v>OVEREND Shae</v>
      </c>
      <c r="D1100" s="8" t="s">
        <v>187</v>
      </c>
      <c r="E1100" s="8" t="s">
        <v>0</v>
      </c>
      <c r="F1100" s="9" t="s">
        <v>10</v>
      </c>
      <c r="G1100" s="20">
        <v>42421</v>
      </c>
      <c r="H1100" s="5"/>
      <c r="I1100" s="8"/>
      <c r="J1100" s="45">
        <f t="shared" si="75"/>
        <v>0</v>
      </c>
      <c r="K1100" s="45">
        <f t="shared" si="76"/>
        <v>0</v>
      </c>
      <c r="L1100" s="45">
        <f>COUNTIFS($C$6:$C1100,C1100,$I$6:$I1100,I1100)</f>
        <v>0</v>
      </c>
      <c r="M1100" s="45" t="s">
        <v>387</v>
      </c>
    </row>
    <row r="1101" spans="1:13" customFormat="1" x14ac:dyDescent="0.2">
      <c r="A1101" s="8" t="s">
        <v>124</v>
      </c>
      <c r="B1101" s="8" t="s">
        <v>50</v>
      </c>
      <c r="C1101" s="8" t="str">
        <f t="shared" si="74"/>
        <v>OVEREND Shae</v>
      </c>
      <c r="D1101" s="8" t="s">
        <v>187</v>
      </c>
      <c r="E1101" s="8" t="s">
        <v>0</v>
      </c>
      <c r="F1101" s="9" t="s">
        <v>10</v>
      </c>
      <c r="G1101" s="20">
        <v>42428</v>
      </c>
      <c r="H1101" s="5"/>
      <c r="I1101" s="8"/>
      <c r="J1101" s="45">
        <f t="shared" si="75"/>
        <v>0</v>
      </c>
      <c r="K1101" s="45">
        <f t="shared" si="76"/>
        <v>0</v>
      </c>
      <c r="L1101" s="45">
        <f>COUNTIFS($C$6:$C1101,C1101,$I$6:$I1101,I1101)</f>
        <v>0</v>
      </c>
      <c r="M1101" s="45" t="s">
        <v>387</v>
      </c>
    </row>
    <row r="1102" spans="1:13" customFormat="1" x14ac:dyDescent="0.2">
      <c r="A1102" s="8" t="s">
        <v>124</v>
      </c>
      <c r="B1102" s="8" t="s">
        <v>50</v>
      </c>
      <c r="C1102" s="8" t="str">
        <f t="shared" si="74"/>
        <v>OVEREND Shae</v>
      </c>
      <c r="D1102" s="8" t="s">
        <v>187</v>
      </c>
      <c r="E1102" s="8" t="s">
        <v>0</v>
      </c>
      <c r="F1102" s="9" t="s">
        <v>10</v>
      </c>
      <c r="G1102" s="20">
        <v>42435</v>
      </c>
      <c r="H1102" s="5"/>
      <c r="I1102" s="8"/>
      <c r="J1102" s="45">
        <f t="shared" si="75"/>
        <v>0</v>
      </c>
      <c r="K1102" s="45">
        <f t="shared" si="76"/>
        <v>0</v>
      </c>
      <c r="L1102" s="45">
        <f>COUNTIFS($C$6:$C1102,C1102,$I$6:$I1102,I1102)</f>
        <v>0</v>
      </c>
      <c r="M1102" s="45" t="s">
        <v>387</v>
      </c>
    </row>
    <row r="1103" spans="1:13" customFormat="1" x14ac:dyDescent="0.2">
      <c r="A1103" s="8" t="s">
        <v>124</v>
      </c>
      <c r="B1103" s="8" t="s">
        <v>50</v>
      </c>
      <c r="C1103" s="8" t="str">
        <f t="shared" si="74"/>
        <v>OVEREND Shae</v>
      </c>
      <c r="D1103" s="8" t="s">
        <v>187</v>
      </c>
      <c r="E1103" s="8" t="s">
        <v>0</v>
      </c>
      <c r="F1103" s="9" t="s">
        <v>10</v>
      </c>
      <c r="G1103" s="20">
        <v>42442</v>
      </c>
      <c r="H1103" s="5"/>
      <c r="I1103" s="8"/>
      <c r="J1103" s="45">
        <f t="shared" si="75"/>
        <v>0</v>
      </c>
      <c r="K1103" s="45">
        <f t="shared" si="76"/>
        <v>0</v>
      </c>
      <c r="L1103" s="45">
        <f>COUNTIFS($C$6:$C1103,C1103,$I$6:$I1103,I1103)</f>
        <v>0</v>
      </c>
      <c r="M1103" s="45" t="s">
        <v>387</v>
      </c>
    </row>
    <row r="1104" spans="1:13" customFormat="1" x14ac:dyDescent="0.2">
      <c r="A1104" s="8" t="s">
        <v>124</v>
      </c>
      <c r="B1104" s="8" t="s">
        <v>50</v>
      </c>
      <c r="C1104" s="8" t="str">
        <f t="shared" si="74"/>
        <v>OVEREND Shae</v>
      </c>
      <c r="D1104" s="8" t="s">
        <v>187</v>
      </c>
      <c r="E1104" s="8" t="s">
        <v>0</v>
      </c>
      <c r="F1104" s="9" t="s">
        <v>10</v>
      </c>
      <c r="G1104" s="20">
        <v>42449</v>
      </c>
      <c r="H1104" s="5"/>
      <c r="I1104" s="8"/>
      <c r="J1104" s="45">
        <f t="shared" si="75"/>
        <v>0</v>
      </c>
      <c r="K1104" s="45">
        <f t="shared" si="76"/>
        <v>0</v>
      </c>
      <c r="L1104" s="45">
        <f>COUNTIFS($C$6:$C1104,C1104,$I$6:$I1104,I1104)</f>
        <v>0</v>
      </c>
      <c r="M1104" s="45" t="s">
        <v>387</v>
      </c>
    </row>
    <row r="1105" spans="1:13" customFormat="1" x14ac:dyDescent="0.2">
      <c r="A1105" s="8" t="s">
        <v>124</v>
      </c>
      <c r="B1105" s="8" t="s">
        <v>50</v>
      </c>
      <c r="C1105" s="8" t="str">
        <f t="shared" si="74"/>
        <v>OVEREND Shae</v>
      </c>
      <c r="D1105" s="8" t="s">
        <v>187</v>
      </c>
      <c r="E1105" s="8" t="s">
        <v>0</v>
      </c>
      <c r="F1105" s="9" t="s">
        <v>10</v>
      </c>
      <c r="G1105" s="20">
        <v>42463</v>
      </c>
      <c r="H1105" s="5"/>
      <c r="I1105" s="8"/>
      <c r="J1105" s="45">
        <f t="shared" si="75"/>
        <v>0</v>
      </c>
      <c r="K1105" s="45">
        <f t="shared" si="76"/>
        <v>0</v>
      </c>
      <c r="L1105" s="45">
        <f>COUNTIFS($C$6:$C1105,C1105,$I$6:$I1105,I1105)</f>
        <v>0</v>
      </c>
      <c r="M1105" s="45" t="s">
        <v>387</v>
      </c>
    </row>
    <row r="1106" spans="1:13" customFormat="1" x14ac:dyDescent="0.2">
      <c r="A1106" s="8" t="s">
        <v>124</v>
      </c>
      <c r="B1106" s="8" t="s">
        <v>50</v>
      </c>
      <c r="C1106" s="8" t="str">
        <f t="shared" si="74"/>
        <v>OVEREND Shae</v>
      </c>
      <c r="D1106" s="8" t="s">
        <v>187</v>
      </c>
      <c r="E1106" s="8" t="s">
        <v>0</v>
      </c>
      <c r="F1106" s="9" t="s">
        <v>10</v>
      </c>
      <c r="G1106" s="20">
        <v>42477</v>
      </c>
      <c r="H1106" s="5"/>
      <c r="I1106" s="8"/>
      <c r="J1106" s="45">
        <f t="shared" si="75"/>
        <v>0</v>
      </c>
      <c r="K1106" s="45">
        <f t="shared" si="76"/>
        <v>0</v>
      </c>
      <c r="L1106" s="45">
        <f>COUNTIFS($C$6:$C1106,C1106,$I$6:$I1106,I1106)</f>
        <v>0</v>
      </c>
      <c r="M1106" s="45" t="s">
        <v>387</v>
      </c>
    </row>
    <row r="1107" spans="1:13" customFormat="1" x14ac:dyDescent="0.2">
      <c r="A1107" s="8" t="s">
        <v>124</v>
      </c>
      <c r="B1107" s="8" t="s">
        <v>50</v>
      </c>
      <c r="C1107" s="8" t="str">
        <f t="shared" si="74"/>
        <v>OVEREND Shae</v>
      </c>
      <c r="D1107" s="8" t="s">
        <v>187</v>
      </c>
      <c r="E1107" s="8" t="s">
        <v>0</v>
      </c>
      <c r="F1107" s="9" t="s">
        <v>10</v>
      </c>
      <c r="G1107" s="20">
        <v>42505</v>
      </c>
      <c r="H1107" s="5"/>
      <c r="I1107" s="8"/>
      <c r="J1107" s="45">
        <f t="shared" si="75"/>
        <v>0</v>
      </c>
      <c r="K1107" s="45">
        <f t="shared" si="76"/>
        <v>0</v>
      </c>
      <c r="L1107" s="45">
        <f>COUNTIFS($C$6:$C1107,C1107,$I$6:$I1107,I1107)</f>
        <v>0</v>
      </c>
      <c r="M1107" s="45" t="s">
        <v>387</v>
      </c>
    </row>
    <row r="1108" spans="1:13" customFormat="1" x14ac:dyDescent="0.2">
      <c r="A1108" s="8" t="s">
        <v>124</v>
      </c>
      <c r="B1108" s="8" t="s">
        <v>50</v>
      </c>
      <c r="C1108" s="8" t="str">
        <f t="shared" si="74"/>
        <v>OVEREND Shae</v>
      </c>
      <c r="D1108" s="8" t="s">
        <v>187</v>
      </c>
      <c r="E1108" s="8" t="s">
        <v>0</v>
      </c>
      <c r="F1108" s="9" t="s">
        <v>10</v>
      </c>
      <c r="G1108" s="20">
        <v>42519</v>
      </c>
      <c r="H1108" s="5"/>
      <c r="I1108" s="8"/>
      <c r="J1108" s="45">
        <f t="shared" si="75"/>
        <v>0</v>
      </c>
      <c r="K1108" s="45">
        <f t="shared" si="76"/>
        <v>0</v>
      </c>
      <c r="L1108" s="45">
        <f>COUNTIFS($C$6:$C1108,C1108,$I$6:$I1108,I1108)</f>
        <v>0</v>
      </c>
      <c r="M1108" s="45" t="s">
        <v>387</v>
      </c>
    </row>
    <row r="1109" spans="1:13" customFormat="1" x14ac:dyDescent="0.2">
      <c r="A1109" s="8" t="s">
        <v>124</v>
      </c>
      <c r="B1109" s="8" t="s">
        <v>50</v>
      </c>
      <c r="C1109" s="8" t="str">
        <f t="shared" si="74"/>
        <v>OVEREND Shae</v>
      </c>
      <c r="D1109" s="8" t="s">
        <v>187</v>
      </c>
      <c r="E1109" s="8" t="s">
        <v>0</v>
      </c>
      <c r="F1109" s="9" t="s">
        <v>10</v>
      </c>
      <c r="G1109" s="20">
        <v>42526</v>
      </c>
      <c r="H1109" s="5"/>
      <c r="I1109" s="8"/>
      <c r="J1109" s="45">
        <f t="shared" si="75"/>
        <v>0</v>
      </c>
      <c r="K1109" s="45">
        <f t="shared" si="76"/>
        <v>0</v>
      </c>
      <c r="L1109" s="45">
        <f>COUNTIFS($C$6:$C1109,C1109,$I$6:$I1109,I1109)</f>
        <v>0</v>
      </c>
      <c r="M1109" s="45" t="s">
        <v>387</v>
      </c>
    </row>
    <row r="1110" spans="1:13" customFormat="1" x14ac:dyDescent="0.2">
      <c r="A1110" s="8" t="s">
        <v>124</v>
      </c>
      <c r="B1110" s="8" t="s">
        <v>50</v>
      </c>
      <c r="C1110" s="8" t="str">
        <f t="shared" si="74"/>
        <v>OVEREND Shae</v>
      </c>
      <c r="D1110" s="8" t="s">
        <v>187</v>
      </c>
      <c r="E1110" s="8" t="s">
        <v>0</v>
      </c>
      <c r="F1110" s="9" t="s">
        <v>10</v>
      </c>
      <c r="G1110" s="20">
        <v>42540</v>
      </c>
      <c r="H1110" s="5"/>
      <c r="I1110" s="8"/>
      <c r="J1110" s="45">
        <f t="shared" si="75"/>
        <v>0</v>
      </c>
      <c r="K1110" s="45">
        <f t="shared" si="76"/>
        <v>0</v>
      </c>
      <c r="L1110" s="45">
        <f>COUNTIFS($C$6:$C1110,C1110,$I$6:$I1110,I1110)</f>
        <v>0</v>
      </c>
      <c r="M1110" s="45" t="s">
        <v>387</v>
      </c>
    </row>
    <row r="1111" spans="1:13" customFormat="1" x14ac:dyDescent="0.2">
      <c r="A1111" s="8" t="s">
        <v>124</v>
      </c>
      <c r="B1111" s="8" t="s">
        <v>50</v>
      </c>
      <c r="C1111" s="8" t="str">
        <f t="shared" si="74"/>
        <v>OVEREND Shae</v>
      </c>
      <c r="D1111" s="8" t="s">
        <v>187</v>
      </c>
      <c r="E1111" s="8" t="s">
        <v>0</v>
      </c>
      <c r="F1111" s="9" t="s">
        <v>10</v>
      </c>
      <c r="G1111" s="20">
        <v>42554</v>
      </c>
      <c r="H1111" s="5"/>
      <c r="I1111" s="8"/>
      <c r="J1111" s="45">
        <f t="shared" si="75"/>
        <v>0</v>
      </c>
      <c r="K1111" s="45">
        <f t="shared" si="76"/>
        <v>0</v>
      </c>
      <c r="L1111" s="45">
        <f>COUNTIFS($C$6:$C1111,C1111,$I$6:$I1111,I1111)</f>
        <v>0</v>
      </c>
      <c r="M1111" s="45" t="s">
        <v>387</v>
      </c>
    </row>
    <row r="1112" spans="1:13" customFormat="1" x14ac:dyDescent="0.2">
      <c r="A1112" s="8" t="s">
        <v>124</v>
      </c>
      <c r="B1112" s="8" t="s">
        <v>50</v>
      </c>
      <c r="C1112" s="8" t="str">
        <f t="shared" si="74"/>
        <v>OVEREND Shae</v>
      </c>
      <c r="D1112" s="8" t="s">
        <v>187</v>
      </c>
      <c r="E1112" s="8" t="s">
        <v>0</v>
      </c>
      <c r="F1112" s="9" t="s">
        <v>10</v>
      </c>
      <c r="G1112" s="20">
        <v>42561</v>
      </c>
      <c r="H1112" s="5"/>
      <c r="I1112" s="8"/>
      <c r="J1112" s="45">
        <f t="shared" si="75"/>
        <v>0</v>
      </c>
      <c r="K1112" s="45">
        <f t="shared" si="76"/>
        <v>0</v>
      </c>
      <c r="L1112" s="45">
        <f>COUNTIFS($C$6:$C1112,C1112,$I$6:$I1112,I1112)</f>
        <v>0</v>
      </c>
      <c r="M1112" s="45" t="s">
        <v>387</v>
      </c>
    </row>
    <row r="1113" spans="1:13" customFormat="1" x14ac:dyDescent="0.2">
      <c r="A1113" s="8" t="s">
        <v>124</v>
      </c>
      <c r="B1113" s="8" t="s">
        <v>50</v>
      </c>
      <c r="C1113" s="8" t="str">
        <f t="shared" si="74"/>
        <v>OVEREND Shae</v>
      </c>
      <c r="D1113" s="8" t="s">
        <v>187</v>
      </c>
      <c r="E1113" s="8" t="s">
        <v>0</v>
      </c>
      <c r="F1113" s="9" t="s">
        <v>10</v>
      </c>
      <c r="G1113" s="20">
        <v>42589</v>
      </c>
      <c r="H1113" s="5"/>
      <c r="I1113" s="8"/>
      <c r="J1113" s="45">
        <f t="shared" si="75"/>
        <v>0</v>
      </c>
      <c r="K1113" s="45">
        <f t="shared" si="76"/>
        <v>0</v>
      </c>
      <c r="L1113" s="45">
        <f>COUNTIFS($C$6:$C1113,C1113,$I$6:$I1113,I1113)</f>
        <v>0</v>
      </c>
      <c r="M1113" s="45" t="s">
        <v>387</v>
      </c>
    </row>
    <row r="1114" spans="1:13" customFormat="1" x14ac:dyDescent="0.2">
      <c r="A1114" s="8" t="s">
        <v>124</v>
      </c>
      <c r="B1114" s="8" t="s">
        <v>50</v>
      </c>
      <c r="C1114" s="8" t="str">
        <f t="shared" si="74"/>
        <v>OVEREND Shae</v>
      </c>
      <c r="D1114" s="8" t="s">
        <v>187</v>
      </c>
      <c r="E1114" s="8" t="s">
        <v>0</v>
      </c>
      <c r="F1114" s="9" t="s">
        <v>10</v>
      </c>
      <c r="G1114" s="20">
        <v>42596</v>
      </c>
      <c r="H1114" s="5"/>
      <c r="I1114" s="8"/>
      <c r="J1114" s="45">
        <f t="shared" si="75"/>
        <v>0</v>
      </c>
      <c r="K1114" s="45">
        <f t="shared" si="76"/>
        <v>0</v>
      </c>
      <c r="L1114" s="45">
        <f>COUNTIFS($C$6:$C1114,C1114,$I$6:$I1114,I1114)</f>
        <v>0</v>
      </c>
      <c r="M1114" s="45" t="s">
        <v>387</v>
      </c>
    </row>
    <row r="1115" spans="1:13" customFormat="1" x14ac:dyDescent="0.2">
      <c r="A1115" s="8" t="s">
        <v>124</v>
      </c>
      <c r="B1115" s="8" t="s">
        <v>50</v>
      </c>
      <c r="C1115" s="8" t="str">
        <f t="shared" si="74"/>
        <v>OVEREND Shae</v>
      </c>
      <c r="D1115" s="8" t="s">
        <v>187</v>
      </c>
      <c r="E1115" s="8" t="s">
        <v>0</v>
      </c>
      <c r="F1115" s="9" t="s">
        <v>10</v>
      </c>
      <c r="G1115" s="20">
        <v>42610</v>
      </c>
      <c r="H1115" s="5"/>
      <c r="I1115" s="8"/>
      <c r="J1115" s="45">
        <f t="shared" si="75"/>
        <v>0</v>
      </c>
      <c r="K1115" s="45">
        <f t="shared" si="76"/>
        <v>0</v>
      </c>
      <c r="L1115" s="45">
        <f>COUNTIFS($C$6:$C1115,C1115,$I$6:$I1115,I1115)</f>
        <v>0</v>
      </c>
      <c r="M1115" s="45" t="s">
        <v>387</v>
      </c>
    </row>
    <row r="1116" spans="1:13" customFormat="1" x14ac:dyDescent="0.2">
      <c r="A1116" s="8" t="s">
        <v>124</v>
      </c>
      <c r="B1116" s="8" t="s">
        <v>50</v>
      </c>
      <c r="C1116" s="8" t="s">
        <v>287</v>
      </c>
      <c r="D1116" s="8" t="s">
        <v>187</v>
      </c>
      <c r="E1116" s="8" t="s">
        <v>0</v>
      </c>
      <c r="F1116" s="9" t="s">
        <v>10</v>
      </c>
      <c r="G1116" s="61">
        <v>42617</v>
      </c>
      <c r="H1116" s="5"/>
      <c r="I1116" s="8"/>
      <c r="J1116" s="45">
        <f t="shared" si="75"/>
        <v>0</v>
      </c>
      <c r="K1116" s="45">
        <f t="shared" si="76"/>
        <v>0</v>
      </c>
      <c r="L1116" s="45">
        <f>COUNTIFS($C$6:$C1116,C1116,$I$6:$I1116,I1116)</f>
        <v>0</v>
      </c>
      <c r="M1116" s="45" t="s">
        <v>387</v>
      </c>
    </row>
    <row r="1117" spans="1:13" customFormat="1" x14ac:dyDescent="0.2">
      <c r="A1117" s="8" t="s">
        <v>124</v>
      </c>
      <c r="B1117" s="8" t="s">
        <v>50</v>
      </c>
      <c r="C1117" s="8" t="s">
        <v>287</v>
      </c>
      <c r="D1117" s="8" t="s">
        <v>187</v>
      </c>
      <c r="E1117" s="8" t="s">
        <v>0</v>
      </c>
      <c r="F1117" s="9" t="s">
        <v>10</v>
      </c>
      <c r="G1117" s="61">
        <v>42624</v>
      </c>
      <c r="H1117" s="5"/>
      <c r="I1117" s="8"/>
      <c r="J1117" s="45">
        <f t="shared" si="75"/>
        <v>0</v>
      </c>
      <c r="K1117" s="45">
        <f t="shared" si="76"/>
        <v>0</v>
      </c>
      <c r="L1117" s="45">
        <f>COUNTIFS($C$6:$C1117,C1117,$I$6:$I1117,I1117)</f>
        <v>0</v>
      </c>
      <c r="M1117" s="45" t="s">
        <v>387</v>
      </c>
    </row>
    <row r="1118" spans="1:13" customFormat="1" x14ac:dyDescent="0.2">
      <c r="A1118" s="8" t="s">
        <v>124</v>
      </c>
      <c r="B1118" s="8" t="s">
        <v>50</v>
      </c>
      <c r="C1118" s="8" t="s">
        <v>287</v>
      </c>
      <c r="D1118" s="8" t="s">
        <v>187</v>
      </c>
      <c r="E1118" s="8" t="s">
        <v>0</v>
      </c>
      <c r="F1118" s="9" t="s">
        <v>10</v>
      </c>
      <c r="G1118" s="61">
        <v>42631</v>
      </c>
      <c r="H1118" s="5"/>
      <c r="I1118" s="8"/>
      <c r="J1118" s="45">
        <f t="shared" si="75"/>
        <v>0</v>
      </c>
      <c r="K1118" s="45">
        <f t="shared" si="76"/>
        <v>0</v>
      </c>
      <c r="L1118" s="45">
        <f>COUNTIFS($C$6:$C1118,C1118,$I$6:$I1118,I1118)</f>
        <v>0</v>
      </c>
      <c r="M1118" s="45" t="s">
        <v>387</v>
      </c>
    </row>
    <row r="1119" spans="1:13" customFormat="1" x14ac:dyDescent="0.2">
      <c r="A1119" s="8" t="s">
        <v>124</v>
      </c>
      <c r="B1119" s="8" t="s">
        <v>50</v>
      </c>
      <c r="C1119" s="8" t="s">
        <v>287</v>
      </c>
      <c r="D1119" s="8" t="s">
        <v>187</v>
      </c>
      <c r="E1119" s="8" t="s">
        <v>0</v>
      </c>
      <c r="F1119" s="9" t="s">
        <v>10</v>
      </c>
      <c r="G1119" s="61">
        <v>42652</v>
      </c>
      <c r="H1119" s="5"/>
      <c r="I1119" s="8"/>
      <c r="J1119" s="45">
        <f t="shared" si="75"/>
        <v>0</v>
      </c>
      <c r="K1119" s="45">
        <f t="shared" si="76"/>
        <v>0</v>
      </c>
      <c r="L1119" s="45">
        <f>COUNTIFS($C$6:$C1119,C1119,$I$6:$I1119,I1119)</f>
        <v>0</v>
      </c>
      <c r="M1119" s="45" t="s">
        <v>387</v>
      </c>
    </row>
    <row r="1120" spans="1:13" customFormat="1" x14ac:dyDescent="0.2">
      <c r="A1120" s="8" t="s">
        <v>124</v>
      </c>
      <c r="B1120" s="8" t="s">
        <v>50</v>
      </c>
      <c r="C1120" s="8" t="s">
        <v>287</v>
      </c>
      <c r="D1120" s="8" t="s">
        <v>187</v>
      </c>
      <c r="E1120" s="8" t="s">
        <v>0</v>
      </c>
      <c r="F1120" s="9" t="s">
        <v>10</v>
      </c>
      <c r="G1120" s="61">
        <v>42645</v>
      </c>
      <c r="H1120" s="5"/>
      <c r="I1120" s="8"/>
      <c r="J1120" s="45">
        <f t="shared" si="75"/>
        <v>0</v>
      </c>
      <c r="K1120" s="45">
        <f t="shared" si="76"/>
        <v>0</v>
      </c>
      <c r="L1120" s="45">
        <f>COUNTIFS($C$6:$C1120,C1120,$I$6:$I1120,I1120)</f>
        <v>0</v>
      </c>
      <c r="M1120" s="45" t="s">
        <v>387</v>
      </c>
    </row>
    <row r="1121" spans="1:13" customFormat="1" x14ac:dyDescent="0.2">
      <c r="A1121" s="8" t="s">
        <v>124</v>
      </c>
      <c r="B1121" s="8" t="s">
        <v>50</v>
      </c>
      <c r="C1121" s="8" t="s">
        <v>287</v>
      </c>
      <c r="D1121" s="8" t="s">
        <v>187</v>
      </c>
      <c r="E1121" s="8" t="s">
        <v>0</v>
      </c>
      <c r="F1121" s="9" t="s">
        <v>10</v>
      </c>
      <c r="G1121" s="61">
        <v>42659</v>
      </c>
      <c r="H1121" s="5"/>
      <c r="I1121" s="8"/>
      <c r="J1121" s="45">
        <f t="shared" si="75"/>
        <v>0</v>
      </c>
      <c r="K1121" s="45">
        <f t="shared" si="76"/>
        <v>0</v>
      </c>
      <c r="L1121" s="45">
        <f>COUNTIFS($C$6:$C1121,C1121,$I$6:$I1121,I1121)</f>
        <v>0</v>
      </c>
      <c r="M1121" s="45" t="s">
        <v>387</v>
      </c>
    </row>
    <row r="1122" spans="1:13" customFormat="1" x14ac:dyDescent="0.2">
      <c r="A1122" s="8" t="s">
        <v>124</v>
      </c>
      <c r="B1122" s="8" t="s">
        <v>50</v>
      </c>
      <c r="C1122" s="8" t="s">
        <v>287</v>
      </c>
      <c r="D1122" s="8" t="s">
        <v>187</v>
      </c>
      <c r="E1122" s="8" t="s">
        <v>0</v>
      </c>
      <c r="F1122" s="9" t="s">
        <v>10</v>
      </c>
      <c r="G1122" s="61">
        <v>42666</v>
      </c>
      <c r="H1122" s="5"/>
      <c r="I1122" s="8"/>
      <c r="J1122" s="45">
        <f t="shared" si="75"/>
        <v>0</v>
      </c>
      <c r="K1122" s="45">
        <f t="shared" si="76"/>
        <v>0</v>
      </c>
      <c r="L1122" s="45">
        <f>COUNTIFS($C$6:$C1122,C1122,$I$6:$I1122,I1122)</f>
        <v>0</v>
      </c>
      <c r="M1122" s="45" t="s">
        <v>387</v>
      </c>
    </row>
    <row r="1123" spans="1:13" customFormat="1" x14ac:dyDescent="0.2">
      <c r="A1123" s="8" t="s">
        <v>124</v>
      </c>
      <c r="B1123" s="8" t="s">
        <v>50</v>
      </c>
      <c r="C1123" s="8" t="s">
        <v>287</v>
      </c>
      <c r="D1123" s="8" t="s">
        <v>187</v>
      </c>
      <c r="E1123" s="8" t="s">
        <v>0</v>
      </c>
      <c r="F1123" s="9" t="s">
        <v>10</v>
      </c>
      <c r="G1123" s="61">
        <v>42673</v>
      </c>
      <c r="H1123" s="5"/>
      <c r="I1123" s="8"/>
      <c r="J1123" s="45">
        <f t="shared" si="75"/>
        <v>0</v>
      </c>
      <c r="K1123" s="45">
        <f t="shared" si="76"/>
        <v>0</v>
      </c>
      <c r="L1123" s="45">
        <f>COUNTIFS($C$6:$C1123,C1123,$I$6:$I1123,I1123)</f>
        <v>0</v>
      </c>
      <c r="M1123" s="45" t="s">
        <v>387</v>
      </c>
    </row>
    <row r="1124" spans="1:13" customFormat="1" x14ac:dyDescent="0.2">
      <c r="A1124" s="8" t="s">
        <v>124</v>
      </c>
      <c r="B1124" s="8" t="s">
        <v>23</v>
      </c>
      <c r="C1124" s="8" t="str">
        <f>UPPER(A1124)&amp;" "&amp;B1124</f>
        <v>OVEREND Shonna</v>
      </c>
      <c r="D1124" s="8" t="s">
        <v>4</v>
      </c>
      <c r="E1124" s="8" t="s">
        <v>0</v>
      </c>
      <c r="F1124" s="9" t="s">
        <v>10</v>
      </c>
      <c r="G1124" s="20">
        <v>42386</v>
      </c>
      <c r="H1124" s="3">
        <v>31</v>
      </c>
      <c r="I1124" s="8" t="s">
        <v>114</v>
      </c>
      <c r="J1124" s="45">
        <f t="shared" si="75"/>
        <v>31</v>
      </c>
      <c r="K1124" s="45">
        <f t="shared" si="76"/>
        <v>1.0689655172413792</v>
      </c>
      <c r="L1124" s="45">
        <f>COUNTIFS($C$6:$C1124,C1124,$I$6:$I1124,I1124)</f>
        <v>1</v>
      </c>
      <c r="M1124" s="45" t="s">
        <v>386</v>
      </c>
    </row>
    <row r="1125" spans="1:13" customFormat="1" x14ac:dyDescent="0.2">
      <c r="A1125" s="8" t="s">
        <v>124</v>
      </c>
      <c r="B1125" s="8" t="s">
        <v>23</v>
      </c>
      <c r="C1125" s="8" t="str">
        <f>UPPER(A1125)&amp;" "&amp;B1125</f>
        <v>OVEREND Shonna</v>
      </c>
      <c r="D1125" s="8" t="s">
        <v>4</v>
      </c>
      <c r="E1125" s="8" t="s">
        <v>0</v>
      </c>
      <c r="F1125" s="9" t="s">
        <v>10</v>
      </c>
      <c r="G1125" s="20">
        <v>42512</v>
      </c>
      <c r="H1125" s="5">
        <v>58</v>
      </c>
      <c r="I1125" s="8" t="s">
        <v>0</v>
      </c>
      <c r="J1125" s="45">
        <f t="shared" si="75"/>
        <v>394</v>
      </c>
      <c r="K1125" s="45">
        <f t="shared" si="76"/>
        <v>13.586206896551724</v>
      </c>
      <c r="L1125" s="45">
        <f>COUNTIFS($C$6:$C1125,C1125,$I$6:$I1125,I1125)</f>
        <v>1</v>
      </c>
      <c r="M1125" s="45" t="s">
        <v>386</v>
      </c>
    </row>
    <row r="1126" spans="1:13" customFormat="1" x14ac:dyDescent="0.2">
      <c r="A1126" s="8" t="s">
        <v>124</v>
      </c>
      <c r="B1126" s="8" t="s">
        <v>23</v>
      </c>
      <c r="C1126" s="8" t="str">
        <f>UPPER(A1126)&amp;" "&amp;B1126</f>
        <v>OVEREND Shonna</v>
      </c>
      <c r="D1126" s="8" t="s">
        <v>4</v>
      </c>
      <c r="E1126" s="8" t="s">
        <v>0</v>
      </c>
      <c r="F1126" s="9" t="s">
        <v>10</v>
      </c>
      <c r="G1126" s="20">
        <v>42477</v>
      </c>
      <c r="H1126" s="5">
        <v>53</v>
      </c>
      <c r="I1126" s="8" t="s">
        <v>0</v>
      </c>
      <c r="J1126" s="45">
        <f t="shared" si="75"/>
        <v>394</v>
      </c>
      <c r="K1126" s="45">
        <f t="shared" si="76"/>
        <v>13.586206896551724</v>
      </c>
      <c r="L1126" s="45">
        <f>COUNTIFS($C$6:$C1126,C1126,$I$6:$I1126,I1126)</f>
        <v>2</v>
      </c>
      <c r="M1126" s="45" t="s">
        <v>386</v>
      </c>
    </row>
    <row r="1127" spans="1:13" customFormat="1" x14ac:dyDescent="0.2">
      <c r="A1127" s="8" t="s">
        <v>124</v>
      </c>
      <c r="B1127" s="8" t="s">
        <v>23</v>
      </c>
      <c r="C1127" s="8" t="str">
        <f>UPPER(A1127)&amp;" "&amp;B1127</f>
        <v>OVEREND Shonna</v>
      </c>
      <c r="D1127" s="8" t="s">
        <v>4</v>
      </c>
      <c r="E1127" s="8" t="s">
        <v>0</v>
      </c>
      <c r="F1127" s="9" t="s">
        <v>10</v>
      </c>
      <c r="G1127" s="20">
        <v>42526</v>
      </c>
      <c r="H1127" s="5">
        <v>45</v>
      </c>
      <c r="I1127" s="8" t="s">
        <v>0</v>
      </c>
      <c r="J1127" s="45">
        <f t="shared" si="75"/>
        <v>394</v>
      </c>
      <c r="K1127" s="45">
        <f t="shared" si="76"/>
        <v>13.586206896551724</v>
      </c>
      <c r="L1127" s="45">
        <f>COUNTIFS($C$6:$C1127,C1127,$I$6:$I1127,I1127)</f>
        <v>3</v>
      </c>
      <c r="M1127" s="45" t="s">
        <v>386</v>
      </c>
    </row>
    <row r="1128" spans="1:13" customFormat="1" x14ac:dyDescent="0.2">
      <c r="A1128" s="8" t="s">
        <v>124</v>
      </c>
      <c r="B1128" s="8" t="s">
        <v>23</v>
      </c>
      <c r="C1128" s="8" t="s">
        <v>288</v>
      </c>
      <c r="D1128" s="8" t="s">
        <v>4</v>
      </c>
      <c r="E1128" s="8" t="s">
        <v>0</v>
      </c>
      <c r="F1128" s="9" t="s">
        <v>10</v>
      </c>
      <c r="G1128" s="61">
        <v>42631</v>
      </c>
      <c r="H1128" s="5">
        <v>39</v>
      </c>
      <c r="I1128" s="8" t="s">
        <v>0</v>
      </c>
      <c r="J1128" s="45">
        <f t="shared" si="75"/>
        <v>394</v>
      </c>
      <c r="K1128" s="45">
        <f t="shared" si="76"/>
        <v>13.586206896551724</v>
      </c>
      <c r="L1128" s="45">
        <f>COUNTIFS($C$6:$C1128,C1128,$I$6:$I1128,I1128)</f>
        <v>4</v>
      </c>
      <c r="M1128" s="45" t="s">
        <v>386</v>
      </c>
    </row>
    <row r="1129" spans="1:13" customFormat="1" x14ac:dyDescent="0.2">
      <c r="A1129" s="8" t="s">
        <v>124</v>
      </c>
      <c r="B1129" s="8" t="s">
        <v>23</v>
      </c>
      <c r="C1129" s="8" t="str">
        <f t="shared" ref="C1129:C1145" si="77">UPPER(A1129)&amp;" "&amp;B1129</f>
        <v>OVEREND Shonna</v>
      </c>
      <c r="D1129" s="8" t="s">
        <v>4</v>
      </c>
      <c r="E1129" s="8" t="s">
        <v>0</v>
      </c>
      <c r="F1129" s="9" t="s">
        <v>10</v>
      </c>
      <c r="G1129" s="20">
        <v>42414</v>
      </c>
      <c r="H1129" s="5">
        <v>36</v>
      </c>
      <c r="I1129" s="8" t="s">
        <v>0</v>
      </c>
      <c r="J1129" s="45">
        <f t="shared" si="75"/>
        <v>394</v>
      </c>
      <c r="K1129" s="45">
        <f t="shared" si="76"/>
        <v>13.586206896551724</v>
      </c>
      <c r="L1129" s="45">
        <f>COUNTIFS($C$6:$C1129,C1129,$I$6:$I1129,I1129)</f>
        <v>5</v>
      </c>
      <c r="M1129" s="45" t="s">
        <v>386</v>
      </c>
    </row>
    <row r="1130" spans="1:13" customFormat="1" x14ac:dyDescent="0.2">
      <c r="A1130" s="8" t="s">
        <v>124</v>
      </c>
      <c r="B1130" s="8" t="s">
        <v>23</v>
      </c>
      <c r="C1130" s="8" t="str">
        <f t="shared" si="77"/>
        <v>OVEREND Shonna</v>
      </c>
      <c r="D1130" s="8" t="s">
        <v>4</v>
      </c>
      <c r="E1130" s="8" t="s">
        <v>0</v>
      </c>
      <c r="F1130" s="9" t="s">
        <v>10</v>
      </c>
      <c r="G1130" s="20">
        <v>42428</v>
      </c>
      <c r="H1130" s="5">
        <v>36</v>
      </c>
      <c r="I1130" s="8" t="s">
        <v>0</v>
      </c>
      <c r="J1130" s="45">
        <f t="shared" si="75"/>
        <v>394</v>
      </c>
      <c r="K1130" s="45">
        <f t="shared" si="76"/>
        <v>13.586206896551724</v>
      </c>
      <c r="L1130" s="45">
        <f>COUNTIFS($C$6:$C1130,C1130,$I$6:$I1130,I1130)</f>
        <v>6</v>
      </c>
      <c r="M1130" s="45" t="s">
        <v>386</v>
      </c>
    </row>
    <row r="1131" spans="1:13" customFormat="1" x14ac:dyDescent="0.2">
      <c r="A1131" s="8" t="s">
        <v>124</v>
      </c>
      <c r="B1131" s="8" t="s">
        <v>23</v>
      </c>
      <c r="C1131" s="8" t="str">
        <f t="shared" si="77"/>
        <v>OVEREND Shonna</v>
      </c>
      <c r="D1131" s="8" t="s">
        <v>4</v>
      </c>
      <c r="E1131" s="8" t="s">
        <v>0</v>
      </c>
      <c r="F1131" s="9" t="s">
        <v>10</v>
      </c>
      <c r="G1131" s="20">
        <v>42421</v>
      </c>
      <c r="H1131" s="5">
        <v>35</v>
      </c>
      <c r="I1131" s="8" t="s">
        <v>0</v>
      </c>
      <c r="J1131" s="45">
        <f t="shared" si="75"/>
        <v>394</v>
      </c>
      <c r="K1131" s="45">
        <f t="shared" si="76"/>
        <v>13.586206896551724</v>
      </c>
      <c r="L1131" s="45">
        <f>COUNTIFS($C$6:$C1131,C1131,$I$6:$I1131,I1131)</f>
        <v>7</v>
      </c>
      <c r="M1131" s="45" t="s">
        <v>386</v>
      </c>
    </row>
    <row r="1132" spans="1:13" customFormat="1" x14ac:dyDescent="0.2">
      <c r="A1132" s="8" t="s">
        <v>124</v>
      </c>
      <c r="B1132" s="8" t="s">
        <v>23</v>
      </c>
      <c r="C1132" s="8" t="str">
        <f t="shared" si="77"/>
        <v>OVEREND Shonna</v>
      </c>
      <c r="D1132" s="8" t="s">
        <v>4</v>
      </c>
      <c r="E1132" s="8" t="s">
        <v>0</v>
      </c>
      <c r="F1132" s="9" t="s">
        <v>10</v>
      </c>
      <c r="G1132" s="20">
        <v>42463</v>
      </c>
      <c r="H1132" s="5">
        <v>30</v>
      </c>
      <c r="I1132" s="8" t="s">
        <v>0</v>
      </c>
      <c r="J1132" s="45">
        <f t="shared" si="75"/>
        <v>394</v>
      </c>
      <c r="K1132" s="45">
        <f t="shared" si="76"/>
        <v>13.586206896551724</v>
      </c>
      <c r="L1132" s="45">
        <f>COUNTIFS($C$6:$C1132,C1132,$I$6:$I1132,I1132)</f>
        <v>8</v>
      </c>
      <c r="M1132" s="45" t="s">
        <v>386</v>
      </c>
    </row>
    <row r="1133" spans="1:13" customFormat="1" x14ac:dyDescent="0.2">
      <c r="A1133" s="8" t="s">
        <v>124</v>
      </c>
      <c r="B1133" s="8" t="s">
        <v>23</v>
      </c>
      <c r="C1133" s="8" t="str">
        <f t="shared" si="77"/>
        <v>OVEREND Shonna</v>
      </c>
      <c r="D1133" s="8" t="s">
        <v>4</v>
      </c>
      <c r="E1133" s="8" t="s">
        <v>0</v>
      </c>
      <c r="F1133" s="9" t="s">
        <v>10</v>
      </c>
      <c r="G1133" s="20">
        <v>42505</v>
      </c>
      <c r="H1133" s="5">
        <v>26</v>
      </c>
      <c r="I1133" s="8" t="s">
        <v>0</v>
      </c>
      <c r="J1133" s="45">
        <f t="shared" si="75"/>
        <v>394</v>
      </c>
      <c r="K1133" s="45">
        <f t="shared" si="76"/>
        <v>13.586206896551724</v>
      </c>
      <c r="L1133" s="45">
        <f>COUNTIFS($C$6:$C1133,C1133,$I$6:$I1133,I1133)</f>
        <v>9</v>
      </c>
      <c r="M1133" s="45" t="s">
        <v>386</v>
      </c>
    </row>
    <row r="1134" spans="1:13" customFormat="1" x14ac:dyDescent="0.2">
      <c r="A1134" s="8" t="s">
        <v>124</v>
      </c>
      <c r="B1134" s="8" t="s">
        <v>23</v>
      </c>
      <c r="C1134" s="8" t="str">
        <f t="shared" si="77"/>
        <v>OVEREND Shonna</v>
      </c>
      <c r="D1134" s="8" t="s">
        <v>4</v>
      </c>
      <c r="E1134" s="8" t="s">
        <v>0</v>
      </c>
      <c r="F1134" s="9" t="s">
        <v>10</v>
      </c>
      <c r="G1134" s="20">
        <v>42449</v>
      </c>
      <c r="H1134" s="5">
        <v>23</v>
      </c>
      <c r="I1134" s="8" t="s">
        <v>0</v>
      </c>
      <c r="J1134" s="45">
        <f t="shared" si="75"/>
        <v>394</v>
      </c>
      <c r="K1134" s="45">
        <f t="shared" si="76"/>
        <v>13.586206896551724</v>
      </c>
      <c r="L1134" s="45">
        <f>COUNTIFS($C$6:$C1134,C1134,$I$6:$I1134,I1134)</f>
        <v>10</v>
      </c>
      <c r="M1134" s="45" t="s">
        <v>386</v>
      </c>
    </row>
    <row r="1135" spans="1:13" customFormat="1" x14ac:dyDescent="0.2">
      <c r="A1135" s="8" t="s">
        <v>124</v>
      </c>
      <c r="B1135" s="8" t="s">
        <v>23</v>
      </c>
      <c r="C1135" s="8" t="str">
        <f t="shared" si="77"/>
        <v>OVEREND Shonna</v>
      </c>
      <c r="D1135" s="8" t="s">
        <v>4</v>
      </c>
      <c r="E1135" s="8" t="s">
        <v>0</v>
      </c>
      <c r="F1135" s="9" t="s">
        <v>10</v>
      </c>
      <c r="G1135" s="20">
        <v>42442</v>
      </c>
      <c r="H1135" s="5">
        <v>13</v>
      </c>
      <c r="I1135" s="8" t="s">
        <v>0</v>
      </c>
      <c r="J1135" s="45">
        <f t="shared" si="75"/>
        <v>394</v>
      </c>
      <c r="K1135" s="45">
        <f t="shared" si="76"/>
        <v>13.586206896551724</v>
      </c>
      <c r="L1135" s="45">
        <f>COUNTIFS($C$6:$C1135,C1135,$I$6:$I1135,I1135)</f>
        <v>11</v>
      </c>
      <c r="M1135" s="45" t="s">
        <v>386</v>
      </c>
    </row>
    <row r="1136" spans="1:13" customFormat="1" x14ac:dyDescent="0.2">
      <c r="A1136" s="8" t="s">
        <v>124</v>
      </c>
      <c r="B1136" s="8" t="s">
        <v>23</v>
      </c>
      <c r="C1136" s="8" t="str">
        <f t="shared" si="77"/>
        <v>OVEREND Shonna</v>
      </c>
      <c r="D1136" s="8" t="s">
        <v>4</v>
      </c>
      <c r="E1136" s="8" t="s">
        <v>0</v>
      </c>
      <c r="F1136" s="9" t="s">
        <v>10</v>
      </c>
      <c r="G1136" s="20">
        <v>42400</v>
      </c>
      <c r="H1136" s="5"/>
      <c r="I1136" s="8"/>
      <c r="J1136" s="45">
        <f t="shared" si="75"/>
        <v>0</v>
      </c>
      <c r="K1136" s="45">
        <f t="shared" si="76"/>
        <v>0</v>
      </c>
      <c r="L1136" s="45">
        <f>COUNTIFS($C$6:$C1136,C1136,$I$6:$I1136,I1136)</f>
        <v>0</v>
      </c>
      <c r="M1136" s="45" t="s">
        <v>386</v>
      </c>
    </row>
    <row r="1137" spans="1:13" customFormat="1" x14ac:dyDescent="0.2">
      <c r="A1137" s="8" t="s">
        <v>124</v>
      </c>
      <c r="B1137" s="8" t="s">
        <v>23</v>
      </c>
      <c r="C1137" s="8" t="str">
        <f t="shared" si="77"/>
        <v>OVEREND Shonna</v>
      </c>
      <c r="D1137" s="8" t="s">
        <v>4</v>
      </c>
      <c r="E1137" s="8" t="s">
        <v>0</v>
      </c>
      <c r="F1137" s="9" t="s">
        <v>10</v>
      </c>
      <c r="G1137" s="20">
        <v>42407</v>
      </c>
      <c r="H1137" s="5"/>
      <c r="I1137" s="8"/>
      <c r="J1137" s="45">
        <f t="shared" si="75"/>
        <v>0</v>
      </c>
      <c r="K1137" s="45">
        <f t="shared" si="76"/>
        <v>0</v>
      </c>
      <c r="L1137" s="45">
        <f>COUNTIFS($C$6:$C1137,C1137,$I$6:$I1137,I1137)</f>
        <v>0</v>
      </c>
      <c r="M1137" s="45" t="s">
        <v>386</v>
      </c>
    </row>
    <row r="1138" spans="1:13" customFormat="1" x14ac:dyDescent="0.2">
      <c r="A1138" s="8" t="s">
        <v>124</v>
      </c>
      <c r="B1138" s="8" t="s">
        <v>23</v>
      </c>
      <c r="C1138" s="8" t="str">
        <f t="shared" si="77"/>
        <v>OVEREND Shonna</v>
      </c>
      <c r="D1138" s="8" t="s">
        <v>4</v>
      </c>
      <c r="E1138" s="8" t="s">
        <v>0</v>
      </c>
      <c r="F1138" s="9" t="s">
        <v>10</v>
      </c>
      <c r="G1138" s="20">
        <v>42435</v>
      </c>
      <c r="H1138" s="5"/>
      <c r="I1138" s="8"/>
      <c r="J1138" s="45">
        <f t="shared" si="75"/>
        <v>0</v>
      </c>
      <c r="K1138" s="45">
        <f t="shared" si="76"/>
        <v>0</v>
      </c>
      <c r="L1138" s="45">
        <f>COUNTIFS($C$6:$C1138,C1138,$I$6:$I1138,I1138)</f>
        <v>0</v>
      </c>
      <c r="M1138" s="45" t="s">
        <v>386</v>
      </c>
    </row>
    <row r="1139" spans="1:13" customFormat="1" x14ac:dyDescent="0.2">
      <c r="A1139" s="8" t="s">
        <v>124</v>
      </c>
      <c r="B1139" s="8" t="s">
        <v>23</v>
      </c>
      <c r="C1139" s="8" t="str">
        <f t="shared" si="77"/>
        <v>OVEREND Shonna</v>
      </c>
      <c r="D1139" s="8" t="s">
        <v>4</v>
      </c>
      <c r="E1139" s="8" t="s">
        <v>0</v>
      </c>
      <c r="F1139" s="9" t="s">
        <v>10</v>
      </c>
      <c r="G1139" s="20">
        <v>42519</v>
      </c>
      <c r="H1139" s="5"/>
      <c r="I1139" s="8"/>
      <c r="J1139" s="45">
        <f t="shared" si="75"/>
        <v>0</v>
      </c>
      <c r="K1139" s="45">
        <f t="shared" si="76"/>
        <v>0</v>
      </c>
      <c r="L1139" s="45">
        <f>COUNTIFS($C$6:$C1139,C1139,$I$6:$I1139,I1139)</f>
        <v>0</v>
      </c>
      <c r="M1139" s="45" t="s">
        <v>386</v>
      </c>
    </row>
    <row r="1140" spans="1:13" customFormat="1" x14ac:dyDescent="0.2">
      <c r="A1140" s="8" t="s">
        <v>124</v>
      </c>
      <c r="B1140" s="8" t="s">
        <v>23</v>
      </c>
      <c r="C1140" s="8" t="str">
        <f t="shared" si="77"/>
        <v>OVEREND Shonna</v>
      </c>
      <c r="D1140" s="8" t="s">
        <v>4</v>
      </c>
      <c r="E1140" s="8" t="s">
        <v>0</v>
      </c>
      <c r="F1140" s="9" t="s">
        <v>10</v>
      </c>
      <c r="G1140" s="20">
        <v>42540</v>
      </c>
      <c r="H1140" s="5"/>
      <c r="I1140" s="8"/>
      <c r="J1140" s="45">
        <f t="shared" si="75"/>
        <v>0</v>
      </c>
      <c r="K1140" s="45">
        <f t="shared" si="76"/>
        <v>0</v>
      </c>
      <c r="L1140" s="45">
        <f>COUNTIFS($C$6:$C1140,C1140,$I$6:$I1140,I1140)</f>
        <v>0</v>
      </c>
      <c r="M1140" s="45" t="s">
        <v>386</v>
      </c>
    </row>
    <row r="1141" spans="1:13" customFormat="1" x14ac:dyDescent="0.2">
      <c r="A1141" s="8" t="s">
        <v>124</v>
      </c>
      <c r="B1141" s="8" t="s">
        <v>23</v>
      </c>
      <c r="C1141" s="8" t="str">
        <f t="shared" si="77"/>
        <v>OVEREND Shonna</v>
      </c>
      <c r="D1141" s="8" t="s">
        <v>4</v>
      </c>
      <c r="E1141" s="8" t="s">
        <v>0</v>
      </c>
      <c r="F1141" s="9" t="s">
        <v>10</v>
      </c>
      <c r="G1141" s="20">
        <v>42554</v>
      </c>
      <c r="H1141" s="5"/>
      <c r="I1141" s="8"/>
      <c r="J1141" s="45">
        <f t="shared" si="75"/>
        <v>0</v>
      </c>
      <c r="K1141" s="45">
        <f t="shared" si="76"/>
        <v>0</v>
      </c>
      <c r="L1141" s="45">
        <f>COUNTIFS($C$6:$C1141,C1141,$I$6:$I1141,I1141)</f>
        <v>0</v>
      </c>
      <c r="M1141" s="45" t="s">
        <v>386</v>
      </c>
    </row>
    <row r="1142" spans="1:13" customFormat="1" x14ac:dyDescent="0.2">
      <c r="A1142" s="8" t="s">
        <v>124</v>
      </c>
      <c r="B1142" s="8" t="s">
        <v>23</v>
      </c>
      <c r="C1142" s="8" t="str">
        <f t="shared" si="77"/>
        <v>OVEREND Shonna</v>
      </c>
      <c r="D1142" s="8" t="s">
        <v>4</v>
      </c>
      <c r="E1142" s="8" t="s">
        <v>0</v>
      </c>
      <c r="F1142" s="9" t="s">
        <v>10</v>
      </c>
      <c r="G1142" s="20">
        <v>42561</v>
      </c>
      <c r="H1142" s="5"/>
      <c r="I1142" s="8"/>
      <c r="J1142" s="45">
        <f t="shared" si="75"/>
        <v>0</v>
      </c>
      <c r="K1142" s="45">
        <f t="shared" si="76"/>
        <v>0</v>
      </c>
      <c r="L1142" s="45">
        <f>COUNTIFS($C$6:$C1142,C1142,$I$6:$I1142,I1142)</f>
        <v>0</v>
      </c>
      <c r="M1142" s="45" t="s">
        <v>386</v>
      </c>
    </row>
    <row r="1143" spans="1:13" customFormat="1" x14ac:dyDescent="0.2">
      <c r="A1143" s="8" t="s">
        <v>124</v>
      </c>
      <c r="B1143" s="8" t="s">
        <v>23</v>
      </c>
      <c r="C1143" s="8" t="str">
        <f t="shared" si="77"/>
        <v>OVEREND Shonna</v>
      </c>
      <c r="D1143" s="8" t="s">
        <v>4</v>
      </c>
      <c r="E1143" s="8" t="s">
        <v>0</v>
      </c>
      <c r="F1143" s="9" t="s">
        <v>10</v>
      </c>
      <c r="G1143" s="20">
        <v>42589</v>
      </c>
      <c r="H1143" s="5"/>
      <c r="I1143" s="8"/>
      <c r="J1143" s="45">
        <f t="shared" si="75"/>
        <v>0</v>
      </c>
      <c r="K1143" s="45">
        <f t="shared" si="76"/>
        <v>0</v>
      </c>
      <c r="L1143" s="45">
        <f>COUNTIFS($C$6:$C1143,C1143,$I$6:$I1143,I1143)</f>
        <v>0</v>
      </c>
      <c r="M1143" s="45" t="s">
        <v>386</v>
      </c>
    </row>
    <row r="1144" spans="1:13" customFormat="1" x14ac:dyDescent="0.2">
      <c r="A1144" s="8" t="s">
        <v>124</v>
      </c>
      <c r="B1144" s="8" t="s">
        <v>23</v>
      </c>
      <c r="C1144" s="8" t="str">
        <f t="shared" si="77"/>
        <v>OVEREND Shonna</v>
      </c>
      <c r="D1144" s="8" t="s">
        <v>4</v>
      </c>
      <c r="E1144" s="8" t="s">
        <v>0</v>
      </c>
      <c r="F1144" s="9" t="s">
        <v>10</v>
      </c>
      <c r="G1144" s="20">
        <v>42596</v>
      </c>
      <c r="H1144" s="5"/>
      <c r="I1144" s="8"/>
      <c r="J1144" s="45">
        <f t="shared" si="75"/>
        <v>0</v>
      </c>
      <c r="K1144" s="45">
        <f t="shared" si="76"/>
        <v>0</v>
      </c>
      <c r="L1144" s="45">
        <f>COUNTIFS($C$6:$C1144,C1144,$I$6:$I1144,I1144)</f>
        <v>0</v>
      </c>
      <c r="M1144" s="45" t="s">
        <v>386</v>
      </c>
    </row>
    <row r="1145" spans="1:13" customFormat="1" x14ac:dyDescent="0.2">
      <c r="A1145" s="8" t="s">
        <v>124</v>
      </c>
      <c r="B1145" s="8" t="s">
        <v>23</v>
      </c>
      <c r="C1145" s="8" t="str">
        <f t="shared" si="77"/>
        <v>OVEREND Shonna</v>
      </c>
      <c r="D1145" s="8" t="s">
        <v>4</v>
      </c>
      <c r="E1145" s="8" t="s">
        <v>0</v>
      </c>
      <c r="F1145" s="9" t="s">
        <v>10</v>
      </c>
      <c r="G1145" s="20">
        <v>42610</v>
      </c>
      <c r="H1145" s="5"/>
      <c r="I1145" s="8"/>
      <c r="J1145" s="45">
        <f t="shared" si="75"/>
        <v>0</v>
      </c>
      <c r="K1145" s="45">
        <f t="shared" si="76"/>
        <v>0</v>
      </c>
      <c r="L1145" s="45">
        <f>COUNTIFS($C$6:$C1145,C1145,$I$6:$I1145,I1145)</f>
        <v>0</v>
      </c>
      <c r="M1145" s="45" t="s">
        <v>386</v>
      </c>
    </row>
    <row r="1146" spans="1:13" customFormat="1" x14ac:dyDescent="0.2">
      <c r="A1146" s="8" t="s">
        <v>124</v>
      </c>
      <c r="B1146" s="8" t="s">
        <v>23</v>
      </c>
      <c r="C1146" s="8" t="s">
        <v>288</v>
      </c>
      <c r="D1146" s="8" t="s">
        <v>4</v>
      </c>
      <c r="E1146" s="8" t="s">
        <v>0</v>
      </c>
      <c r="F1146" s="9" t="s">
        <v>10</v>
      </c>
      <c r="G1146" s="61">
        <v>42617</v>
      </c>
      <c r="H1146" s="5"/>
      <c r="I1146" s="8"/>
      <c r="J1146" s="45">
        <f t="shared" si="75"/>
        <v>0</v>
      </c>
      <c r="K1146" s="45">
        <f t="shared" si="76"/>
        <v>0</v>
      </c>
      <c r="L1146" s="45">
        <f>COUNTIFS($C$6:$C1146,C1146,$I$6:$I1146,I1146)</f>
        <v>0</v>
      </c>
      <c r="M1146" s="45" t="s">
        <v>386</v>
      </c>
    </row>
    <row r="1147" spans="1:13" customFormat="1" x14ac:dyDescent="0.2">
      <c r="A1147" s="8" t="s">
        <v>124</v>
      </c>
      <c r="B1147" s="8" t="s">
        <v>23</v>
      </c>
      <c r="C1147" s="8" t="s">
        <v>288</v>
      </c>
      <c r="D1147" s="8" t="s">
        <v>4</v>
      </c>
      <c r="E1147" s="8" t="s">
        <v>0</v>
      </c>
      <c r="F1147" s="9" t="s">
        <v>10</v>
      </c>
      <c r="G1147" s="61">
        <v>42624</v>
      </c>
      <c r="H1147" s="5"/>
      <c r="I1147" s="8"/>
      <c r="J1147" s="45">
        <f t="shared" si="75"/>
        <v>0</v>
      </c>
      <c r="K1147" s="45">
        <f t="shared" si="76"/>
        <v>0</v>
      </c>
      <c r="L1147" s="45">
        <f>COUNTIFS($C$6:$C1147,C1147,$I$6:$I1147,I1147)</f>
        <v>0</v>
      </c>
      <c r="M1147" s="45" t="s">
        <v>386</v>
      </c>
    </row>
    <row r="1148" spans="1:13" customFormat="1" x14ac:dyDescent="0.2">
      <c r="A1148" s="8" t="s">
        <v>124</v>
      </c>
      <c r="B1148" s="8" t="s">
        <v>23</v>
      </c>
      <c r="C1148" s="8" t="s">
        <v>288</v>
      </c>
      <c r="D1148" s="8" t="s">
        <v>4</v>
      </c>
      <c r="E1148" s="8" t="s">
        <v>0</v>
      </c>
      <c r="F1148" s="9" t="s">
        <v>10</v>
      </c>
      <c r="G1148" s="61">
        <v>42652</v>
      </c>
      <c r="H1148" s="5"/>
      <c r="I1148" s="8"/>
      <c r="J1148" s="45">
        <f t="shared" si="75"/>
        <v>0</v>
      </c>
      <c r="K1148" s="45">
        <f t="shared" si="76"/>
        <v>0</v>
      </c>
      <c r="L1148" s="45">
        <f>COUNTIFS($C$6:$C1148,C1148,$I$6:$I1148,I1148)</f>
        <v>0</v>
      </c>
      <c r="M1148" s="45" t="s">
        <v>386</v>
      </c>
    </row>
    <row r="1149" spans="1:13" customFormat="1" x14ac:dyDescent="0.2">
      <c r="A1149" s="8" t="s">
        <v>124</v>
      </c>
      <c r="B1149" s="8" t="s">
        <v>23</v>
      </c>
      <c r="C1149" s="8" t="s">
        <v>288</v>
      </c>
      <c r="D1149" s="8" t="s">
        <v>4</v>
      </c>
      <c r="E1149" s="8" t="s">
        <v>0</v>
      </c>
      <c r="F1149" s="9" t="s">
        <v>10</v>
      </c>
      <c r="G1149" s="61">
        <v>42645</v>
      </c>
      <c r="H1149" s="5"/>
      <c r="I1149" s="8"/>
      <c r="J1149" s="45">
        <f t="shared" si="75"/>
        <v>0</v>
      </c>
      <c r="K1149" s="45">
        <f t="shared" si="76"/>
        <v>0</v>
      </c>
      <c r="L1149" s="45">
        <f>COUNTIFS($C$6:$C1149,C1149,$I$6:$I1149,I1149)</f>
        <v>0</v>
      </c>
      <c r="M1149" s="45" t="s">
        <v>386</v>
      </c>
    </row>
    <row r="1150" spans="1:13" customFormat="1" x14ac:dyDescent="0.2">
      <c r="A1150" s="8" t="s">
        <v>124</v>
      </c>
      <c r="B1150" s="8" t="s">
        <v>23</v>
      </c>
      <c r="C1150" s="8" t="s">
        <v>288</v>
      </c>
      <c r="D1150" s="8" t="s">
        <v>4</v>
      </c>
      <c r="E1150" s="8" t="s">
        <v>0</v>
      </c>
      <c r="F1150" s="9" t="s">
        <v>10</v>
      </c>
      <c r="G1150" s="61">
        <v>42659</v>
      </c>
      <c r="H1150" s="5"/>
      <c r="I1150" s="8"/>
      <c r="J1150" s="45">
        <f t="shared" si="75"/>
        <v>0</v>
      </c>
      <c r="K1150" s="45">
        <f t="shared" si="76"/>
        <v>0</v>
      </c>
      <c r="L1150" s="45">
        <f>COUNTIFS($C$6:$C1150,C1150,$I$6:$I1150,I1150)</f>
        <v>0</v>
      </c>
      <c r="M1150" s="45" t="s">
        <v>386</v>
      </c>
    </row>
    <row r="1151" spans="1:13" customFormat="1" x14ac:dyDescent="0.2">
      <c r="A1151" s="8" t="s">
        <v>124</v>
      </c>
      <c r="B1151" s="8" t="s">
        <v>23</v>
      </c>
      <c r="C1151" s="8" t="s">
        <v>288</v>
      </c>
      <c r="D1151" s="8" t="s">
        <v>4</v>
      </c>
      <c r="E1151" s="8" t="s">
        <v>0</v>
      </c>
      <c r="F1151" s="9" t="s">
        <v>10</v>
      </c>
      <c r="G1151" s="61">
        <v>42666</v>
      </c>
      <c r="H1151" s="5"/>
      <c r="I1151" s="8"/>
      <c r="J1151" s="45">
        <f t="shared" si="75"/>
        <v>0</v>
      </c>
      <c r="K1151" s="45">
        <f t="shared" si="76"/>
        <v>0</v>
      </c>
      <c r="L1151" s="45">
        <f>COUNTIFS($C$6:$C1151,C1151,$I$6:$I1151,I1151)</f>
        <v>0</v>
      </c>
      <c r="M1151" s="45" t="s">
        <v>386</v>
      </c>
    </row>
    <row r="1152" spans="1:13" customFormat="1" x14ac:dyDescent="0.2">
      <c r="A1152" s="8" t="s">
        <v>124</v>
      </c>
      <c r="B1152" s="8" t="s">
        <v>23</v>
      </c>
      <c r="C1152" s="8" t="s">
        <v>288</v>
      </c>
      <c r="D1152" s="8" t="s">
        <v>4</v>
      </c>
      <c r="E1152" s="8" t="s">
        <v>0</v>
      </c>
      <c r="F1152" s="9" t="s">
        <v>10</v>
      </c>
      <c r="G1152" s="61">
        <v>42673</v>
      </c>
      <c r="H1152" s="5"/>
      <c r="I1152" s="8"/>
      <c r="J1152" s="45">
        <f t="shared" si="75"/>
        <v>0</v>
      </c>
      <c r="K1152" s="45">
        <f t="shared" si="76"/>
        <v>0</v>
      </c>
      <c r="L1152" s="45">
        <f>COUNTIFS($C$6:$C1152,C1152,$I$6:$I1152,I1152)</f>
        <v>0</v>
      </c>
      <c r="M1152" s="45" t="s">
        <v>386</v>
      </c>
    </row>
    <row r="1153" spans="1:13" customFormat="1" x14ac:dyDescent="0.2">
      <c r="A1153" s="8" t="s">
        <v>177</v>
      </c>
      <c r="B1153" s="8" t="s">
        <v>81</v>
      </c>
      <c r="C1153" s="8" t="s">
        <v>290</v>
      </c>
      <c r="D1153" s="8" t="s">
        <v>1</v>
      </c>
      <c r="E1153" s="8" t="s">
        <v>0</v>
      </c>
      <c r="F1153" s="9" t="s">
        <v>103</v>
      </c>
      <c r="G1153" s="61">
        <v>42631</v>
      </c>
      <c r="H1153" s="5">
        <v>81</v>
      </c>
      <c r="I1153" s="8" t="s">
        <v>197</v>
      </c>
      <c r="J1153" s="45">
        <f t="shared" si="75"/>
        <v>81</v>
      </c>
      <c r="K1153" s="45">
        <f t="shared" si="76"/>
        <v>2.7931034482758621</v>
      </c>
      <c r="L1153" s="45">
        <f>COUNTIFS($C$6:$C1153,C1153,$I$6:$I1153,I1153)</f>
        <v>1</v>
      </c>
      <c r="M1153" s="45" t="s">
        <v>386</v>
      </c>
    </row>
    <row r="1154" spans="1:13" customFormat="1" x14ac:dyDescent="0.2">
      <c r="A1154" s="8" t="s">
        <v>177</v>
      </c>
      <c r="B1154" s="8" t="s">
        <v>81</v>
      </c>
      <c r="C1154" s="8" t="s">
        <v>290</v>
      </c>
      <c r="D1154" s="8" t="s">
        <v>1</v>
      </c>
      <c r="E1154" s="8" t="s">
        <v>0</v>
      </c>
      <c r="F1154" s="9" t="s">
        <v>103</v>
      </c>
      <c r="G1154" s="61">
        <v>42659</v>
      </c>
      <c r="H1154" s="5">
        <v>109</v>
      </c>
      <c r="I1154" s="8" t="s">
        <v>0</v>
      </c>
      <c r="J1154" s="45">
        <f t="shared" si="75"/>
        <v>552</v>
      </c>
      <c r="K1154" s="45">
        <f t="shared" si="76"/>
        <v>19.03448275862069</v>
      </c>
      <c r="L1154" s="45">
        <f>COUNTIFS($C$6:$C1154,C1154,$I$6:$I1154,I1154)</f>
        <v>1</v>
      </c>
      <c r="M1154" s="45" t="s">
        <v>386</v>
      </c>
    </row>
    <row r="1155" spans="1:13" customFormat="1" x14ac:dyDescent="0.2">
      <c r="A1155" s="8" t="s">
        <v>177</v>
      </c>
      <c r="B1155" s="8" t="s">
        <v>81</v>
      </c>
      <c r="C1155" s="8" t="s">
        <v>290</v>
      </c>
      <c r="D1155" s="8" t="s">
        <v>1</v>
      </c>
      <c r="E1155" s="8" t="s">
        <v>0</v>
      </c>
      <c r="F1155" s="9" t="s">
        <v>103</v>
      </c>
      <c r="G1155" s="61">
        <v>42666</v>
      </c>
      <c r="H1155" s="5">
        <v>98</v>
      </c>
      <c r="I1155" s="8" t="s">
        <v>0</v>
      </c>
      <c r="J1155" s="45">
        <f t="shared" si="75"/>
        <v>552</v>
      </c>
      <c r="K1155" s="45">
        <f t="shared" si="76"/>
        <v>19.03448275862069</v>
      </c>
      <c r="L1155" s="45">
        <f>COUNTIFS($C$6:$C1155,C1155,$I$6:$I1155,I1155)</f>
        <v>2</v>
      </c>
      <c r="M1155" s="45" t="s">
        <v>386</v>
      </c>
    </row>
    <row r="1156" spans="1:13" customFormat="1" x14ac:dyDescent="0.2">
      <c r="A1156" s="8" t="s">
        <v>177</v>
      </c>
      <c r="B1156" s="8" t="s">
        <v>81</v>
      </c>
      <c r="C1156" s="8" t="s">
        <v>290</v>
      </c>
      <c r="D1156" s="8" t="s">
        <v>1</v>
      </c>
      <c r="E1156" s="8" t="s">
        <v>0</v>
      </c>
      <c r="F1156" s="9" t="s">
        <v>103</v>
      </c>
      <c r="G1156" s="61">
        <v>42673</v>
      </c>
      <c r="H1156" s="5">
        <v>63</v>
      </c>
      <c r="I1156" s="8" t="s">
        <v>0</v>
      </c>
      <c r="J1156" s="45">
        <f t="shared" si="75"/>
        <v>552</v>
      </c>
      <c r="K1156" s="45">
        <f t="shared" si="76"/>
        <v>19.03448275862069</v>
      </c>
      <c r="L1156" s="45">
        <f>COUNTIFS($C$6:$C1156,C1156,$I$6:$I1156,I1156)</f>
        <v>3</v>
      </c>
      <c r="M1156" s="45" t="s">
        <v>386</v>
      </c>
    </row>
    <row r="1157" spans="1:13" customFormat="1" x14ac:dyDescent="0.2">
      <c r="A1157" s="8" t="s">
        <v>177</v>
      </c>
      <c r="B1157" s="8" t="s">
        <v>81</v>
      </c>
      <c r="C1157" s="8" t="str">
        <f>UPPER(A1157)&amp;" "&amp;B1157</f>
        <v>OWEN Graeme</v>
      </c>
      <c r="D1157" s="8" t="s">
        <v>1</v>
      </c>
      <c r="E1157" s="8" t="s">
        <v>0</v>
      </c>
      <c r="F1157" s="9" t="s">
        <v>103</v>
      </c>
      <c r="G1157" s="20">
        <v>42561</v>
      </c>
      <c r="H1157" s="5">
        <v>56</v>
      </c>
      <c r="I1157" s="8" t="s">
        <v>0</v>
      </c>
      <c r="J1157" s="45">
        <f t="shared" si="75"/>
        <v>552</v>
      </c>
      <c r="K1157" s="45">
        <f t="shared" si="76"/>
        <v>19.03448275862069</v>
      </c>
      <c r="L1157" s="45">
        <f>COUNTIFS($C$6:$C1157,C1157,$I$6:$I1157,I1157)</f>
        <v>4</v>
      </c>
      <c r="M1157" s="45" t="s">
        <v>386</v>
      </c>
    </row>
    <row r="1158" spans="1:13" customFormat="1" x14ac:dyDescent="0.2">
      <c r="A1158" s="8" t="s">
        <v>177</v>
      </c>
      <c r="B1158" s="8" t="s">
        <v>81</v>
      </c>
      <c r="C1158" s="8" t="str">
        <f>UPPER(A1158)&amp;" "&amp;B1158</f>
        <v>OWEN Graeme</v>
      </c>
      <c r="D1158" s="8" t="s">
        <v>1</v>
      </c>
      <c r="E1158" s="8" t="s">
        <v>0</v>
      </c>
      <c r="F1158" s="9" t="s">
        <v>103</v>
      </c>
      <c r="G1158" s="20">
        <v>42610</v>
      </c>
      <c r="H1158" s="5">
        <v>50</v>
      </c>
      <c r="I1158" s="8" t="s">
        <v>0</v>
      </c>
      <c r="J1158" s="45">
        <f t="shared" si="75"/>
        <v>552</v>
      </c>
      <c r="K1158" s="45">
        <f t="shared" si="76"/>
        <v>19.03448275862069</v>
      </c>
      <c r="L1158" s="45">
        <f>COUNTIFS($C$6:$C1158,C1158,$I$6:$I1158,I1158)</f>
        <v>5</v>
      </c>
      <c r="M1158" s="45" t="s">
        <v>386</v>
      </c>
    </row>
    <row r="1159" spans="1:13" customFormat="1" x14ac:dyDescent="0.2">
      <c r="A1159" s="8" t="s">
        <v>177</v>
      </c>
      <c r="B1159" s="8" t="s">
        <v>81</v>
      </c>
      <c r="C1159" s="8" t="str">
        <f>UPPER(A1159)&amp;" "&amp;B1159</f>
        <v>OWEN Graeme</v>
      </c>
      <c r="D1159" s="8" t="s">
        <v>1</v>
      </c>
      <c r="E1159" s="8" t="s">
        <v>0</v>
      </c>
      <c r="F1159" s="9" t="s">
        <v>103</v>
      </c>
      <c r="G1159" s="20">
        <v>42540</v>
      </c>
      <c r="H1159" s="5">
        <v>46</v>
      </c>
      <c r="I1159" s="8" t="s">
        <v>0</v>
      </c>
      <c r="J1159" s="45">
        <f t="shared" ref="J1159:J1222" si="78">SUMIFS($H$6:$H$3208,$C$6:$C$3208,$C1159,$I$6:$I$3208,$I1159)</f>
        <v>552</v>
      </c>
      <c r="K1159" s="45">
        <f t="shared" ref="K1159:K1222" si="79">IFERROR(J1159/$G$5,0)</f>
        <v>19.03448275862069</v>
      </c>
      <c r="L1159" s="45">
        <f>COUNTIFS($C$6:$C1159,C1159,$I$6:$I1159,I1159)</f>
        <v>6</v>
      </c>
      <c r="M1159" s="45" t="s">
        <v>386</v>
      </c>
    </row>
    <row r="1160" spans="1:13" customFormat="1" x14ac:dyDescent="0.2">
      <c r="A1160" s="8" t="s">
        <v>177</v>
      </c>
      <c r="B1160" s="8" t="s">
        <v>81</v>
      </c>
      <c r="C1160" s="8" t="s">
        <v>290</v>
      </c>
      <c r="D1160" s="8" t="s">
        <v>1</v>
      </c>
      <c r="E1160" s="8" t="s">
        <v>0</v>
      </c>
      <c r="F1160" s="9" t="s">
        <v>103</v>
      </c>
      <c r="G1160" s="61">
        <v>42624</v>
      </c>
      <c r="H1160" s="5">
        <v>46</v>
      </c>
      <c r="I1160" s="8" t="s">
        <v>0</v>
      </c>
      <c r="J1160" s="45">
        <f t="shared" si="78"/>
        <v>552</v>
      </c>
      <c r="K1160" s="45">
        <f t="shared" si="79"/>
        <v>19.03448275862069</v>
      </c>
      <c r="L1160" s="45">
        <f>COUNTIFS($C$6:$C1160,C1160,$I$6:$I1160,I1160)</f>
        <v>7</v>
      </c>
      <c r="M1160" s="45" t="s">
        <v>386</v>
      </c>
    </row>
    <row r="1161" spans="1:13" customFormat="1" x14ac:dyDescent="0.2">
      <c r="A1161" s="8" t="s">
        <v>177</v>
      </c>
      <c r="B1161" s="8" t="s">
        <v>81</v>
      </c>
      <c r="C1161" s="8" t="str">
        <f>UPPER(A1161)&amp;" "&amp;B1161</f>
        <v>OWEN Graeme</v>
      </c>
      <c r="D1161" s="8" t="s">
        <v>1</v>
      </c>
      <c r="E1161" s="8" t="s">
        <v>0</v>
      </c>
      <c r="F1161" s="9" t="s">
        <v>103</v>
      </c>
      <c r="G1161" s="20">
        <v>42554</v>
      </c>
      <c r="H1161" s="5">
        <v>43</v>
      </c>
      <c r="I1161" s="8" t="s">
        <v>0</v>
      </c>
      <c r="J1161" s="45">
        <f t="shared" si="78"/>
        <v>552</v>
      </c>
      <c r="K1161" s="45">
        <f t="shared" si="79"/>
        <v>19.03448275862069</v>
      </c>
      <c r="L1161" s="45">
        <f>COUNTIFS($C$6:$C1161,C1161,$I$6:$I1161,I1161)</f>
        <v>8</v>
      </c>
      <c r="M1161" s="45" t="s">
        <v>386</v>
      </c>
    </row>
    <row r="1162" spans="1:13" customFormat="1" x14ac:dyDescent="0.2">
      <c r="A1162" s="8" t="s">
        <v>177</v>
      </c>
      <c r="B1162" s="8" t="s">
        <v>81</v>
      </c>
      <c r="C1162" s="8" t="s">
        <v>290</v>
      </c>
      <c r="D1162" s="8" t="s">
        <v>1</v>
      </c>
      <c r="E1162" s="8" t="s">
        <v>0</v>
      </c>
      <c r="F1162" s="9" t="s">
        <v>103</v>
      </c>
      <c r="G1162" s="61">
        <v>42645</v>
      </c>
      <c r="H1162" s="5">
        <v>41</v>
      </c>
      <c r="I1162" s="8" t="s">
        <v>0</v>
      </c>
      <c r="J1162" s="45">
        <f t="shared" si="78"/>
        <v>552</v>
      </c>
      <c r="K1162" s="45">
        <f t="shared" si="79"/>
        <v>19.03448275862069</v>
      </c>
      <c r="L1162" s="45">
        <f>COUNTIFS($C$6:$C1162,C1162,$I$6:$I1162,I1162)</f>
        <v>9</v>
      </c>
      <c r="M1162" s="45" t="s">
        <v>386</v>
      </c>
    </row>
    <row r="1163" spans="1:13" customFormat="1" x14ac:dyDescent="0.2">
      <c r="A1163" s="8" t="s">
        <v>177</v>
      </c>
      <c r="B1163" s="8" t="s">
        <v>81</v>
      </c>
      <c r="C1163" s="8" t="str">
        <f t="shared" ref="C1163:C1179" si="80">UPPER(A1163)&amp;" "&amp;B1163</f>
        <v>OWEN Graeme</v>
      </c>
      <c r="D1163" s="8" t="s">
        <v>1</v>
      </c>
      <c r="E1163" s="8" t="s">
        <v>0</v>
      </c>
      <c r="F1163" s="9" t="s">
        <v>103</v>
      </c>
      <c r="G1163" s="20">
        <v>42386</v>
      </c>
      <c r="H1163" s="3"/>
      <c r="I1163" s="8"/>
      <c r="J1163" s="45">
        <f t="shared" si="78"/>
        <v>0</v>
      </c>
      <c r="K1163" s="45">
        <f t="shared" si="79"/>
        <v>0</v>
      </c>
      <c r="L1163" s="45">
        <f>COUNTIFS($C$6:$C1163,C1163,$I$6:$I1163,I1163)</f>
        <v>0</v>
      </c>
      <c r="M1163" s="45" t="s">
        <v>386</v>
      </c>
    </row>
    <row r="1164" spans="1:13" customFormat="1" x14ac:dyDescent="0.2">
      <c r="A1164" s="8" t="s">
        <v>177</v>
      </c>
      <c r="B1164" s="8" t="s">
        <v>81</v>
      </c>
      <c r="C1164" s="8" t="str">
        <f t="shared" si="80"/>
        <v>OWEN Graeme</v>
      </c>
      <c r="D1164" s="8" t="s">
        <v>1</v>
      </c>
      <c r="E1164" s="8" t="s">
        <v>0</v>
      </c>
      <c r="F1164" s="9" t="s">
        <v>103</v>
      </c>
      <c r="G1164" s="20">
        <v>42400</v>
      </c>
      <c r="H1164" s="5"/>
      <c r="I1164" s="8"/>
      <c r="J1164" s="45">
        <f t="shared" si="78"/>
        <v>0</v>
      </c>
      <c r="K1164" s="45">
        <f t="shared" si="79"/>
        <v>0</v>
      </c>
      <c r="L1164" s="45">
        <f>COUNTIFS($C$6:$C1164,C1164,$I$6:$I1164,I1164)</f>
        <v>0</v>
      </c>
      <c r="M1164" s="45" t="s">
        <v>386</v>
      </c>
    </row>
    <row r="1165" spans="1:13" customFormat="1" x14ac:dyDescent="0.2">
      <c r="A1165" s="8" t="s">
        <v>177</v>
      </c>
      <c r="B1165" s="8" t="s">
        <v>81</v>
      </c>
      <c r="C1165" s="8" t="str">
        <f t="shared" si="80"/>
        <v>OWEN Graeme</v>
      </c>
      <c r="D1165" s="8" t="s">
        <v>1</v>
      </c>
      <c r="E1165" s="8" t="s">
        <v>0</v>
      </c>
      <c r="F1165" s="9" t="s">
        <v>103</v>
      </c>
      <c r="G1165" s="20">
        <v>42407</v>
      </c>
      <c r="H1165" s="5"/>
      <c r="I1165" s="8"/>
      <c r="J1165" s="45">
        <f t="shared" si="78"/>
        <v>0</v>
      </c>
      <c r="K1165" s="45">
        <f t="shared" si="79"/>
        <v>0</v>
      </c>
      <c r="L1165" s="45">
        <f>COUNTIFS($C$6:$C1165,C1165,$I$6:$I1165,I1165)</f>
        <v>0</v>
      </c>
      <c r="M1165" s="45" t="s">
        <v>386</v>
      </c>
    </row>
    <row r="1166" spans="1:13" customFormat="1" x14ac:dyDescent="0.2">
      <c r="A1166" s="8" t="s">
        <v>177</v>
      </c>
      <c r="B1166" s="8" t="s">
        <v>81</v>
      </c>
      <c r="C1166" s="8" t="str">
        <f t="shared" si="80"/>
        <v>OWEN Graeme</v>
      </c>
      <c r="D1166" s="8" t="s">
        <v>1</v>
      </c>
      <c r="E1166" s="8" t="s">
        <v>0</v>
      </c>
      <c r="F1166" s="9" t="s">
        <v>103</v>
      </c>
      <c r="G1166" s="20">
        <v>42414</v>
      </c>
      <c r="H1166" s="5"/>
      <c r="I1166" s="8"/>
      <c r="J1166" s="45">
        <f t="shared" si="78"/>
        <v>0</v>
      </c>
      <c r="K1166" s="45">
        <f t="shared" si="79"/>
        <v>0</v>
      </c>
      <c r="L1166" s="45">
        <f>COUNTIFS($C$6:$C1166,C1166,$I$6:$I1166,I1166)</f>
        <v>0</v>
      </c>
      <c r="M1166" s="45" t="s">
        <v>386</v>
      </c>
    </row>
    <row r="1167" spans="1:13" customFormat="1" x14ac:dyDescent="0.2">
      <c r="A1167" s="8" t="s">
        <v>177</v>
      </c>
      <c r="B1167" s="8" t="s">
        <v>81</v>
      </c>
      <c r="C1167" s="8" t="str">
        <f t="shared" si="80"/>
        <v>OWEN Graeme</v>
      </c>
      <c r="D1167" s="8" t="s">
        <v>1</v>
      </c>
      <c r="E1167" s="8" t="s">
        <v>0</v>
      </c>
      <c r="F1167" s="9" t="s">
        <v>103</v>
      </c>
      <c r="G1167" s="20">
        <v>42421</v>
      </c>
      <c r="H1167" s="5"/>
      <c r="I1167" s="8"/>
      <c r="J1167" s="45">
        <f t="shared" si="78"/>
        <v>0</v>
      </c>
      <c r="K1167" s="45">
        <f t="shared" si="79"/>
        <v>0</v>
      </c>
      <c r="L1167" s="45">
        <f>COUNTIFS($C$6:$C1167,C1167,$I$6:$I1167,I1167)</f>
        <v>0</v>
      </c>
      <c r="M1167" s="45" t="s">
        <v>386</v>
      </c>
    </row>
    <row r="1168" spans="1:13" customFormat="1" x14ac:dyDescent="0.2">
      <c r="A1168" s="8" t="s">
        <v>177</v>
      </c>
      <c r="B1168" s="8" t="s">
        <v>81</v>
      </c>
      <c r="C1168" s="8" t="str">
        <f t="shared" si="80"/>
        <v>OWEN Graeme</v>
      </c>
      <c r="D1168" s="8" t="s">
        <v>1</v>
      </c>
      <c r="E1168" s="8" t="s">
        <v>0</v>
      </c>
      <c r="F1168" s="9" t="s">
        <v>103</v>
      </c>
      <c r="G1168" s="20">
        <v>42428</v>
      </c>
      <c r="H1168" s="5"/>
      <c r="I1168" s="8"/>
      <c r="J1168" s="45">
        <f t="shared" si="78"/>
        <v>0</v>
      </c>
      <c r="K1168" s="45">
        <f t="shared" si="79"/>
        <v>0</v>
      </c>
      <c r="L1168" s="45">
        <f>COUNTIFS($C$6:$C1168,C1168,$I$6:$I1168,I1168)</f>
        <v>0</v>
      </c>
      <c r="M1168" s="45" t="s">
        <v>386</v>
      </c>
    </row>
    <row r="1169" spans="1:13" customFormat="1" x14ac:dyDescent="0.2">
      <c r="A1169" s="8" t="s">
        <v>177</v>
      </c>
      <c r="B1169" s="8" t="s">
        <v>81</v>
      </c>
      <c r="C1169" s="8" t="str">
        <f t="shared" si="80"/>
        <v>OWEN Graeme</v>
      </c>
      <c r="D1169" s="8" t="s">
        <v>1</v>
      </c>
      <c r="E1169" s="8" t="s">
        <v>0</v>
      </c>
      <c r="F1169" s="9" t="s">
        <v>103</v>
      </c>
      <c r="G1169" s="20">
        <v>42435</v>
      </c>
      <c r="H1169" s="5"/>
      <c r="I1169" s="8"/>
      <c r="J1169" s="45">
        <f t="shared" si="78"/>
        <v>0</v>
      </c>
      <c r="K1169" s="45">
        <f t="shared" si="79"/>
        <v>0</v>
      </c>
      <c r="L1169" s="45">
        <f>COUNTIFS($C$6:$C1169,C1169,$I$6:$I1169,I1169)</f>
        <v>0</v>
      </c>
      <c r="M1169" s="45" t="s">
        <v>386</v>
      </c>
    </row>
    <row r="1170" spans="1:13" customFormat="1" x14ac:dyDescent="0.2">
      <c r="A1170" s="8" t="s">
        <v>177</v>
      </c>
      <c r="B1170" s="8" t="s">
        <v>81</v>
      </c>
      <c r="C1170" s="8" t="str">
        <f t="shared" si="80"/>
        <v>OWEN Graeme</v>
      </c>
      <c r="D1170" s="8" t="s">
        <v>1</v>
      </c>
      <c r="E1170" s="8" t="s">
        <v>0</v>
      </c>
      <c r="F1170" s="9" t="s">
        <v>103</v>
      </c>
      <c r="G1170" s="20">
        <v>42442</v>
      </c>
      <c r="H1170" s="5"/>
      <c r="I1170" s="8"/>
      <c r="J1170" s="45">
        <f t="shared" si="78"/>
        <v>0</v>
      </c>
      <c r="K1170" s="45">
        <f t="shared" si="79"/>
        <v>0</v>
      </c>
      <c r="L1170" s="45">
        <f>COUNTIFS($C$6:$C1170,C1170,$I$6:$I1170,I1170)</f>
        <v>0</v>
      </c>
      <c r="M1170" s="45" t="s">
        <v>386</v>
      </c>
    </row>
    <row r="1171" spans="1:13" customFormat="1" x14ac:dyDescent="0.2">
      <c r="A1171" s="8" t="s">
        <v>177</v>
      </c>
      <c r="B1171" s="8" t="s">
        <v>81</v>
      </c>
      <c r="C1171" s="8" t="str">
        <f t="shared" si="80"/>
        <v>OWEN Graeme</v>
      </c>
      <c r="D1171" s="8" t="s">
        <v>1</v>
      </c>
      <c r="E1171" s="8" t="s">
        <v>0</v>
      </c>
      <c r="F1171" s="9" t="s">
        <v>103</v>
      </c>
      <c r="G1171" s="20">
        <v>42449</v>
      </c>
      <c r="H1171" s="5"/>
      <c r="I1171" s="8"/>
      <c r="J1171" s="45">
        <f t="shared" si="78"/>
        <v>0</v>
      </c>
      <c r="K1171" s="45">
        <f t="shared" si="79"/>
        <v>0</v>
      </c>
      <c r="L1171" s="45">
        <f>COUNTIFS($C$6:$C1171,C1171,$I$6:$I1171,I1171)</f>
        <v>0</v>
      </c>
      <c r="M1171" s="45" t="s">
        <v>386</v>
      </c>
    </row>
    <row r="1172" spans="1:13" customFormat="1" x14ac:dyDescent="0.2">
      <c r="A1172" s="8" t="s">
        <v>177</v>
      </c>
      <c r="B1172" s="8" t="s">
        <v>81</v>
      </c>
      <c r="C1172" s="8" t="str">
        <f t="shared" si="80"/>
        <v>OWEN Graeme</v>
      </c>
      <c r="D1172" s="8" t="s">
        <v>1</v>
      </c>
      <c r="E1172" s="8" t="s">
        <v>0</v>
      </c>
      <c r="F1172" s="9" t="s">
        <v>103</v>
      </c>
      <c r="G1172" s="20">
        <v>42463</v>
      </c>
      <c r="H1172" s="5"/>
      <c r="I1172" s="8"/>
      <c r="J1172" s="45">
        <f t="shared" si="78"/>
        <v>0</v>
      </c>
      <c r="K1172" s="45">
        <f t="shared" si="79"/>
        <v>0</v>
      </c>
      <c r="L1172" s="45">
        <f>COUNTIFS($C$6:$C1172,C1172,$I$6:$I1172,I1172)</f>
        <v>0</v>
      </c>
      <c r="M1172" s="45" t="s">
        <v>386</v>
      </c>
    </row>
    <row r="1173" spans="1:13" customFormat="1" x14ac:dyDescent="0.2">
      <c r="A1173" s="8" t="s">
        <v>177</v>
      </c>
      <c r="B1173" s="8" t="s">
        <v>81</v>
      </c>
      <c r="C1173" s="8" t="str">
        <f t="shared" si="80"/>
        <v>OWEN Graeme</v>
      </c>
      <c r="D1173" s="8" t="s">
        <v>1</v>
      </c>
      <c r="E1173" s="8" t="s">
        <v>0</v>
      </c>
      <c r="F1173" s="9" t="s">
        <v>103</v>
      </c>
      <c r="G1173" s="20">
        <v>42477</v>
      </c>
      <c r="H1173" s="5"/>
      <c r="I1173" s="8"/>
      <c r="J1173" s="45">
        <f t="shared" si="78"/>
        <v>0</v>
      </c>
      <c r="K1173" s="45">
        <f t="shared" si="79"/>
        <v>0</v>
      </c>
      <c r="L1173" s="45">
        <f>COUNTIFS($C$6:$C1173,C1173,$I$6:$I1173,I1173)</f>
        <v>0</v>
      </c>
      <c r="M1173" s="45" t="s">
        <v>386</v>
      </c>
    </row>
    <row r="1174" spans="1:13" customFormat="1" x14ac:dyDescent="0.2">
      <c r="A1174" s="8" t="s">
        <v>177</v>
      </c>
      <c r="B1174" s="8" t="s">
        <v>81</v>
      </c>
      <c r="C1174" s="8" t="str">
        <f t="shared" si="80"/>
        <v>OWEN Graeme</v>
      </c>
      <c r="D1174" s="8" t="s">
        <v>1</v>
      </c>
      <c r="E1174" s="8" t="s">
        <v>0</v>
      </c>
      <c r="F1174" s="9" t="s">
        <v>103</v>
      </c>
      <c r="G1174" s="20">
        <v>42505</v>
      </c>
      <c r="H1174" s="5"/>
      <c r="I1174" s="8"/>
      <c r="J1174" s="45">
        <f t="shared" si="78"/>
        <v>0</v>
      </c>
      <c r="K1174" s="45">
        <f t="shared" si="79"/>
        <v>0</v>
      </c>
      <c r="L1174" s="45">
        <f>COUNTIFS($C$6:$C1174,C1174,$I$6:$I1174,I1174)</f>
        <v>0</v>
      </c>
      <c r="M1174" s="45" t="s">
        <v>386</v>
      </c>
    </row>
    <row r="1175" spans="1:13" customFormat="1" x14ac:dyDescent="0.2">
      <c r="A1175" s="8" t="s">
        <v>177</v>
      </c>
      <c r="B1175" s="8" t="s">
        <v>81</v>
      </c>
      <c r="C1175" s="8" t="str">
        <f t="shared" si="80"/>
        <v>OWEN Graeme</v>
      </c>
      <c r="D1175" s="8" t="s">
        <v>1</v>
      </c>
      <c r="E1175" s="8" t="s">
        <v>0</v>
      </c>
      <c r="F1175" s="9" t="s">
        <v>103</v>
      </c>
      <c r="G1175" s="20">
        <v>42512</v>
      </c>
      <c r="H1175" s="5"/>
      <c r="I1175" s="8"/>
      <c r="J1175" s="45">
        <f t="shared" si="78"/>
        <v>0</v>
      </c>
      <c r="K1175" s="45">
        <f t="shared" si="79"/>
        <v>0</v>
      </c>
      <c r="L1175" s="45">
        <f>COUNTIFS($C$6:$C1175,C1175,$I$6:$I1175,I1175)</f>
        <v>0</v>
      </c>
      <c r="M1175" s="45" t="s">
        <v>386</v>
      </c>
    </row>
    <row r="1176" spans="1:13" customFormat="1" x14ac:dyDescent="0.2">
      <c r="A1176" s="8" t="s">
        <v>177</v>
      </c>
      <c r="B1176" s="8" t="s">
        <v>81</v>
      </c>
      <c r="C1176" s="8" t="str">
        <f t="shared" si="80"/>
        <v>OWEN Graeme</v>
      </c>
      <c r="D1176" s="8" t="s">
        <v>1</v>
      </c>
      <c r="E1176" s="8" t="s">
        <v>0</v>
      </c>
      <c r="F1176" s="9" t="s">
        <v>103</v>
      </c>
      <c r="G1176" s="20">
        <v>42519</v>
      </c>
      <c r="H1176" s="5"/>
      <c r="I1176" s="8"/>
      <c r="J1176" s="45">
        <f t="shared" si="78"/>
        <v>0</v>
      </c>
      <c r="K1176" s="45">
        <f t="shared" si="79"/>
        <v>0</v>
      </c>
      <c r="L1176" s="45">
        <f>COUNTIFS($C$6:$C1176,C1176,$I$6:$I1176,I1176)</f>
        <v>0</v>
      </c>
      <c r="M1176" s="45" t="s">
        <v>386</v>
      </c>
    </row>
    <row r="1177" spans="1:13" customFormat="1" x14ac:dyDescent="0.2">
      <c r="A1177" s="8" t="s">
        <v>177</v>
      </c>
      <c r="B1177" s="8" t="s">
        <v>81</v>
      </c>
      <c r="C1177" s="8" t="str">
        <f t="shared" si="80"/>
        <v>OWEN Graeme</v>
      </c>
      <c r="D1177" s="8" t="s">
        <v>1</v>
      </c>
      <c r="E1177" s="8" t="s">
        <v>0</v>
      </c>
      <c r="F1177" s="9" t="s">
        <v>103</v>
      </c>
      <c r="G1177" s="20">
        <v>42526</v>
      </c>
      <c r="H1177" s="5"/>
      <c r="I1177" s="8"/>
      <c r="J1177" s="45">
        <f t="shared" si="78"/>
        <v>0</v>
      </c>
      <c r="K1177" s="45">
        <f t="shared" si="79"/>
        <v>0</v>
      </c>
      <c r="L1177" s="45">
        <f>COUNTIFS($C$6:$C1177,C1177,$I$6:$I1177,I1177)</f>
        <v>0</v>
      </c>
      <c r="M1177" s="45" t="s">
        <v>386</v>
      </c>
    </row>
    <row r="1178" spans="1:13" customFormat="1" x14ac:dyDescent="0.2">
      <c r="A1178" s="8" t="s">
        <v>177</v>
      </c>
      <c r="B1178" s="8" t="s">
        <v>81</v>
      </c>
      <c r="C1178" s="8" t="str">
        <f t="shared" si="80"/>
        <v>OWEN Graeme</v>
      </c>
      <c r="D1178" s="8" t="s">
        <v>1</v>
      </c>
      <c r="E1178" s="8" t="s">
        <v>0</v>
      </c>
      <c r="F1178" s="9" t="s">
        <v>103</v>
      </c>
      <c r="G1178" s="20">
        <v>42589</v>
      </c>
      <c r="H1178" s="5"/>
      <c r="I1178" s="8"/>
      <c r="J1178" s="45">
        <f t="shared" si="78"/>
        <v>0</v>
      </c>
      <c r="K1178" s="45">
        <f t="shared" si="79"/>
        <v>0</v>
      </c>
      <c r="L1178" s="45">
        <f>COUNTIFS($C$6:$C1178,C1178,$I$6:$I1178,I1178)</f>
        <v>0</v>
      </c>
      <c r="M1178" s="45" t="s">
        <v>386</v>
      </c>
    </row>
    <row r="1179" spans="1:13" customFormat="1" x14ac:dyDescent="0.2">
      <c r="A1179" s="8" t="s">
        <v>177</v>
      </c>
      <c r="B1179" s="8" t="s">
        <v>81</v>
      </c>
      <c r="C1179" s="8" t="str">
        <f t="shared" si="80"/>
        <v>OWEN Graeme</v>
      </c>
      <c r="D1179" s="8" t="s">
        <v>1</v>
      </c>
      <c r="E1179" s="8" t="s">
        <v>0</v>
      </c>
      <c r="F1179" s="9" t="s">
        <v>103</v>
      </c>
      <c r="G1179" s="20">
        <v>42596</v>
      </c>
      <c r="H1179" s="5"/>
      <c r="I1179" s="8"/>
      <c r="J1179" s="45">
        <f t="shared" si="78"/>
        <v>0</v>
      </c>
      <c r="K1179" s="45">
        <f t="shared" si="79"/>
        <v>0</v>
      </c>
      <c r="L1179" s="45">
        <f>COUNTIFS($C$6:$C1179,C1179,$I$6:$I1179,I1179)</f>
        <v>0</v>
      </c>
      <c r="M1179" s="45" t="s">
        <v>386</v>
      </c>
    </row>
    <row r="1180" spans="1:13" customFormat="1" x14ac:dyDescent="0.2">
      <c r="A1180" s="8" t="s">
        <v>177</v>
      </c>
      <c r="B1180" s="8" t="s">
        <v>81</v>
      </c>
      <c r="C1180" s="8" t="s">
        <v>290</v>
      </c>
      <c r="D1180" s="8" t="s">
        <v>1</v>
      </c>
      <c r="E1180" s="8" t="s">
        <v>0</v>
      </c>
      <c r="F1180" s="9" t="s">
        <v>103</v>
      </c>
      <c r="G1180" s="61">
        <v>42617</v>
      </c>
      <c r="H1180" s="5"/>
      <c r="I1180" s="8"/>
      <c r="J1180" s="45">
        <f t="shared" si="78"/>
        <v>0</v>
      </c>
      <c r="K1180" s="45">
        <f t="shared" si="79"/>
        <v>0</v>
      </c>
      <c r="L1180" s="45">
        <f>COUNTIFS($C$6:$C1180,C1180,$I$6:$I1180,I1180)</f>
        <v>0</v>
      </c>
      <c r="M1180" s="45" t="s">
        <v>386</v>
      </c>
    </row>
    <row r="1181" spans="1:13" customFormat="1" x14ac:dyDescent="0.2">
      <c r="A1181" s="8" t="s">
        <v>177</v>
      </c>
      <c r="B1181" s="8" t="s">
        <v>81</v>
      </c>
      <c r="C1181" s="8" t="s">
        <v>290</v>
      </c>
      <c r="D1181" s="8" t="s">
        <v>1</v>
      </c>
      <c r="E1181" s="8" t="s">
        <v>0</v>
      </c>
      <c r="F1181" s="9" t="s">
        <v>103</v>
      </c>
      <c r="G1181" s="61">
        <v>42652</v>
      </c>
      <c r="H1181" s="5"/>
      <c r="I1181" s="8"/>
      <c r="J1181" s="45">
        <f t="shared" si="78"/>
        <v>0</v>
      </c>
      <c r="K1181" s="45">
        <f t="shared" si="79"/>
        <v>0</v>
      </c>
      <c r="L1181" s="45">
        <f>COUNTIFS($C$6:$C1181,C1181,$I$6:$I1181,I1181)</f>
        <v>0</v>
      </c>
      <c r="M1181" s="45" t="s">
        <v>386</v>
      </c>
    </row>
    <row r="1182" spans="1:13" customFormat="1" x14ac:dyDescent="0.2">
      <c r="A1182" s="8" t="s">
        <v>157</v>
      </c>
      <c r="B1182" s="8" t="s">
        <v>61</v>
      </c>
      <c r="C1182" s="8" t="str">
        <f t="shared" ref="C1182:C1202" si="81">UPPER(A1182)&amp;" "&amp;B1182</f>
        <v>PARKYN Michael</v>
      </c>
      <c r="D1182" s="8" t="s">
        <v>1</v>
      </c>
      <c r="E1182" s="8" t="s">
        <v>114</v>
      </c>
      <c r="F1182" s="9" t="s">
        <v>103</v>
      </c>
      <c r="G1182" s="20">
        <v>42428</v>
      </c>
      <c r="H1182" s="5">
        <v>150</v>
      </c>
      <c r="I1182" s="8" t="s">
        <v>114</v>
      </c>
      <c r="J1182" s="45">
        <f t="shared" si="78"/>
        <v>150</v>
      </c>
      <c r="K1182" s="45">
        <f t="shared" si="79"/>
        <v>5.1724137931034484</v>
      </c>
      <c r="L1182" s="45">
        <f>COUNTIFS($C$6:$C1182,C1182,$I$6:$I1182,I1182)</f>
        <v>1</v>
      </c>
      <c r="M1182" s="45" t="s">
        <v>387</v>
      </c>
    </row>
    <row r="1183" spans="1:13" customFormat="1" x14ac:dyDescent="0.2">
      <c r="A1183" s="8" t="s">
        <v>157</v>
      </c>
      <c r="B1183" s="8" t="s">
        <v>61</v>
      </c>
      <c r="C1183" s="8" t="str">
        <f t="shared" si="81"/>
        <v>PARKYN Michael</v>
      </c>
      <c r="D1183" s="8" t="s">
        <v>1</v>
      </c>
      <c r="E1183" s="8" t="s">
        <v>114</v>
      </c>
      <c r="F1183" s="9" t="s">
        <v>103</v>
      </c>
      <c r="G1183" s="20">
        <v>42386</v>
      </c>
      <c r="H1183" s="3"/>
      <c r="I1183" s="8"/>
      <c r="J1183" s="45">
        <f t="shared" si="78"/>
        <v>0</v>
      </c>
      <c r="K1183" s="45">
        <f t="shared" si="79"/>
        <v>0</v>
      </c>
      <c r="L1183" s="45">
        <f>COUNTIFS($C$6:$C1183,C1183,$I$6:$I1183,I1183)</f>
        <v>0</v>
      </c>
      <c r="M1183" s="45" t="s">
        <v>387</v>
      </c>
    </row>
    <row r="1184" spans="1:13" customFormat="1" x14ac:dyDescent="0.2">
      <c r="A1184" s="8" t="s">
        <v>157</v>
      </c>
      <c r="B1184" s="8" t="s">
        <v>61</v>
      </c>
      <c r="C1184" s="8" t="str">
        <f t="shared" si="81"/>
        <v>PARKYN Michael</v>
      </c>
      <c r="D1184" s="8" t="s">
        <v>1</v>
      </c>
      <c r="E1184" s="8" t="s">
        <v>114</v>
      </c>
      <c r="F1184" s="9" t="s">
        <v>103</v>
      </c>
      <c r="G1184" s="20">
        <v>42400</v>
      </c>
      <c r="H1184" s="5"/>
      <c r="I1184" s="8"/>
      <c r="J1184" s="45">
        <f t="shared" si="78"/>
        <v>0</v>
      </c>
      <c r="K1184" s="45">
        <f t="shared" si="79"/>
        <v>0</v>
      </c>
      <c r="L1184" s="45">
        <f>COUNTIFS($C$6:$C1184,C1184,$I$6:$I1184,I1184)</f>
        <v>0</v>
      </c>
      <c r="M1184" s="45" t="s">
        <v>387</v>
      </c>
    </row>
    <row r="1185" spans="1:13" customFormat="1" x14ac:dyDescent="0.2">
      <c r="A1185" s="8" t="s">
        <v>157</v>
      </c>
      <c r="B1185" s="8" t="s">
        <v>61</v>
      </c>
      <c r="C1185" s="8" t="str">
        <f t="shared" si="81"/>
        <v>PARKYN Michael</v>
      </c>
      <c r="D1185" s="8" t="s">
        <v>1</v>
      </c>
      <c r="E1185" s="8" t="s">
        <v>114</v>
      </c>
      <c r="F1185" s="9" t="s">
        <v>103</v>
      </c>
      <c r="G1185" s="20">
        <v>42407</v>
      </c>
      <c r="H1185" s="5"/>
      <c r="I1185" s="8"/>
      <c r="J1185" s="45">
        <f t="shared" si="78"/>
        <v>0</v>
      </c>
      <c r="K1185" s="45">
        <f t="shared" si="79"/>
        <v>0</v>
      </c>
      <c r="L1185" s="45">
        <f>COUNTIFS($C$6:$C1185,C1185,$I$6:$I1185,I1185)</f>
        <v>0</v>
      </c>
      <c r="M1185" s="45" t="s">
        <v>387</v>
      </c>
    </row>
    <row r="1186" spans="1:13" customFormat="1" x14ac:dyDescent="0.2">
      <c r="A1186" s="8" t="s">
        <v>157</v>
      </c>
      <c r="B1186" s="8" t="s">
        <v>61</v>
      </c>
      <c r="C1186" s="8" t="str">
        <f t="shared" si="81"/>
        <v>PARKYN Michael</v>
      </c>
      <c r="D1186" s="8" t="s">
        <v>1</v>
      </c>
      <c r="E1186" s="8" t="s">
        <v>114</v>
      </c>
      <c r="F1186" s="9" t="s">
        <v>103</v>
      </c>
      <c r="G1186" s="20">
        <v>42414</v>
      </c>
      <c r="H1186" s="5"/>
      <c r="I1186" s="8"/>
      <c r="J1186" s="45">
        <f t="shared" si="78"/>
        <v>0</v>
      </c>
      <c r="K1186" s="45">
        <f t="shared" si="79"/>
        <v>0</v>
      </c>
      <c r="L1186" s="45">
        <f>COUNTIFS($C$6:$C1186,C1186,$I$6:$I1186,I1186)</f>
        <v>0</v>
      </c>
      <c r="M1186" s="45" t="s">
        <v>387</v>
      </c>
    </row>
    <row r="1187" spans="1:13" customFormat="1" x14ac:dyDescent="0.2">
      <c r="A1187" s="8" t="s">
        <v>157</v>
      </c>
      <c r="B1187" s="8" t="s">
        <v>61</v>
      </c>
      <c r="C1187" s="8" t="str">
        <f t="shared" si="81"/>
        <v>PARKYN Michael</v>
      </c>
      <c r="D1187" s="8" t="s">
        <v>1</v>
      </c>
      <c r="E1187" s="8" t="s">
        <v>114</v>
      </c>
      <c r="F1187" s="9" t="s">
        <v>103</v>
      </c>
      <c r="G1187" s="20">
        <v>42421</v>
      </c>
      <c r="H1187" s="5"/>
      <c r="I1187" s="8"/>
      <c r="J1187" s="45">
        <f t="shared" si="78"/>
        <v>0</v>
      </c>
      <c r="K1187" s="45">
        <f t="shared" si="79"/>
        <v>0</v>
      </c>
      <c r="L1187" s="45">
        <f>COUNTIFS($C$6:$C1187,C1187,$I$6:$I1187,I1187)</f>
        <v>0</v>
      </c>
      <c r="M1187" s="45" t="s">
        <v>387</v>
      </c>
    </row>
    <row r="1188" spans="1:13" customFormat="1" x14ac:dyDescent="0.2">
      <c r="A1188" s="8" t="s">
        <v>157</v>
      </c>
      <c r="B1188" s="8" t="s">
        <v>61</v>
      </c>
      <c r="C1188" s="8" t="str">
        <f t="shared" si="81"/>
        <v>PARKYN Michael</v>
      </c>
      <c r="D1188" s="8" t="s">
        <v>1</v>
      </c>
      <c r="E1188" s="8" t="s">
        <v>114</v>
      </c>
      <c r="F1188" s="9" t="s">
        <v>103</v>
      </c>
      <c r="G1188" s="20">
        <v>42435</v>
      </c>
      <c r="H1188" s="5"/>
      <c r="I1188" s="8"/>
      <c r="J1188" s="45">
        <f t="shared" si="78"/>
        <v>0</v>
      </c>
      <c r="K1188" s="45">
        <f t="shared" si="79"/>
        <v>0</v>
      </c>
      <c r="L1188" s="45">
        <f>COUNTIFS($C$6:$C1188,C1188,$I$6:$I1188,I1188)</f>
        <v>0</v>
      </c>
      <c r="M1188" s="45" t="s">
        <v>387</v>
      </c>
    </row>
    <row r="1189" spans="1:13" customFormat="1" x14ac:dyDescent="0.2">
      <c r="A1189" s="8" t="s">
        <v>157</v>
      </c>
      <c r="B1189" s="8" t="s">
        <v>61</v>
      </c>
      <c r="C1189" s="8" t="str">
        <f t="shared" si="81"/>
        <v>PARKYN Michael</v>
      </c>
      <c r="D1189" s="8" t="s">
        <v>1</v>
      </c>
      <c r="E1189" s="8" t="s">
        <v>114</v>
      </c>
      <c r="F1189" s="9" t="s">
        <v>103</v>
      </c>
      <c r="G1189" s="20">
        <v>42442</v>
      </c>
      <c r="H1189" s="5"/>
      <c r="I1189" s="8"/>
      <c r="J1189" s="45">
        <f t="shared" si="78"/>
        <v>0</v>
      </c>
      <c r="K1189" s="45">
        <f t="shared" si="79"/>
        <v>0</v>
      </c>
      <c r="L1189" s="45">
        <f>COUNTIFS($C$6:$C1189,C1189,$I$6:$I1189,I1189)</f>
        <v>0</v>
      </c>
      <c r="M1189" s="45" t="s">
        <v>387</v>
      </c>
    </row>
    <row r="1190" spans="1:13" customFormat="1" x14ac:dyDescent="0.2">
      <c r="A1190" s="8" t="s">
        <v>157</v>
      </c>
      <c r="B1190" s="8" t="s">
        <v>61</v>
      </c>
      <c r="C1190" s="8" t="str">
        <f t="shared" si="81"/>
        <v>PARKYN Michael</v>
      </c>
      <c r="D1190" s="8" t="s">
        <v>1</v>
      </c>
      <c r="E1190" s="8" t="s">
        <v>114</v>
      </c>
      <c r="F1190" s="9" t="s">
        <v>103</v>
      </c>
      <c r="G1190" s="20">
        <v>42449</v>
      </c>
      <c r="H1190" s="5"/>
      <c r="I1190" s="8"/>
      <c r="J1190" s="45">
        <f t="shared" si="78"/>
        <v>0</v>
      </c>
      <c r="K1190" s="45">
        <f t="shared" si="79"/>
        <v>0</v>
      </c>
      <c r="L1190" s="45">
        <f>COUNTIFS($C$6:$C1190,C1190,$I$6:$I1190,I1190)</f>
        <v>0</v>
      </c>
      <c r="M1190" s="45" t="s">
        <v>387</v>
      </c>
    </row>
    <row r="1191" spans="1:13" customFormat="1" x14ac:dyDescent="0.2">
      <c r="A1191" s="8" t="s">
        <v>157</v>
      </c>
      <c r="B1191" s="8" t="s">
        <v>61</v>
      </c>
      <c r="C1191" s="8" t="str">
        <f t="shared" si="81"/>
        <v>PARKYN Michael</v>
      </c>
      <c r="D1191" s="8" t="s">
        <v>1</v>
      </c>
      <c r="E1191" s="8" t="s">
        <v>114</v>
      </c>
      <c r="F1191" s="9" t="s">
        <v>103</v>
      </c>
      <c r="G1191" s="20">
        <v>42463</v>
      </c>
      <c r="H1191" s="5"/>
      <c r="I1191" s="8"/>
      <c r="J1191" s="45">
        <f t="shared" si="78"/>
        <v>0</v>
      </c>
      <c r="K1191" s="45">
        <f t="shared" si="79"/>
        <v>0</v>
      </c>
      <c r="L1191" s="45">
        <f>COUNTIFS($C$6:$C1191,C1191,$I$6:$I1191,I1191)</f>
        <v>0</v>
      </c>
      <c r="M1191" s="45" t="s">
        <v>387</v>
      </c>
    </row>
    <row r="1192" spans="1:13" customFormat="1" x14ac:dyDescent="0.2">
      <c r="A1192" s="8" t="s">
        <v>157</v>
      </c>
      <c r="B1192" s="8" t="s">
        <v>61</v>
      </c>
      <c r="C1192" s="8" t="str">
        <f t="shared" si="81"/>
        <v>PARKYN Michael</v>
      </c>
      <c r="D1192" s="8" t="s">
        <v>1</v>
      </c>
      <c r="E1192" s="8" t="s">
        <v>114</v>
      </c>
      <c r="F1192" s="9" t="s">
        <v>103</v>
      </c>
      <c r="G1192" s="20">
        <v>42477</v>
      </c>
      <c r="H1192" s="5"/>
      <c r="I1192" s="8"/>
      <c r="J1192" s="45">
        <f t="shared" si="78"/>
        <v>0</v>
      </c>
      <c r="K1192" s="45">
        <f t="shared" si="79"/>
        <v>0</v>
      </c>
      <c r="L1192" s="45">
        <f>COUNTIFS($C$6:$C1192,C1192,$I$6:$I1192,I1192)</f>
        <v>0</v>
      </c>
      <c r="M1192" s="45" t="s">
        <v>387</v>
      </c>
    </row>
    <row r="1193" spans="1:13" customFormat="1" x14ac:dyDescent="0.2">
      <c r="A1193" s="8" t="s">
        <v>157</v>
      </c>
      <c r="B1193" s="8" t="s">
        <v>61</v>
      </c>
      <c r="C1193" s="8" t="str">
        <f t="shared" si="81"/>
        <v>PARKYN Michael</v>
      </c>
      <c r="D1193" s="8" t="s">
        <v>1</v>
      </c>
      <c r="E1193" s="8" t="s">
        <v>114</v>
      </c>
      <c r="F1193" s="9" t="s">
        <v>103</v>
      </c>
      <c r="G1193" s="20">
        <v>42505</v>
      </c>
      <c r="H1193" s="5"/>
      <c r="I1193" s="8"/>
      <c r="J1193" s="45">
        <f t="shared" si="78"/>
        <v>0</v>
      </c>
      <c r="K1193" s="45">
        <f t="shared" si="79"/>
        <v>0</v>
      </c>
      <c r="L1193" s="45">
        <f>COUNTIFS($C$6:$C1193,C1193,$I$6:$I1193,I1193)</f>
        <v>0</v>
      </c>
      <c r="M1193" s="45" t="s">
        <v>387</v>
      </c>
    </row>
    <row r="1194" spans="1:13" customFormat="1" x14ac:dyDescent="0.2">
      <c r="A1194" s="8" t="s">
        <v>157</v>
      </c>
      <c r="B1194" s="8" t="s">
        <v>61</v>
      </c>
      <c r="C1194" s="8" t="str">
        <f t="shared" si="81"/>
        <v>PARKYN Michael</v>
      </c>
      <c r="D1194" s="8" t="s">
        <v>1</v>
      </c>
      <c r="E1194" s="8" t="s">
        <v>114</v>
      </c>
      <c r="F1194" s="9" t="s">
        <v>103</v>
      </c>
      <c r="G1194" s="20">
        <v>42512</v>
      </c>
      <c r="H1194" s="5"/>
      <c r="I1194" s="8"/>
      <c r="J1194" s="45">
        <f t="shared" si="78"/>
        <v>0</v>
      </c>
      <c r="K1194" s="45">
        <f t="shared" si="79"/>
        <v>0</v>
      </c>
      <c r="L1194" s="45">
        <f>COUNTIFS($C$6:$C1194,C1194,$I$6:$I1194,I1194)</f>
        <v>0</v>
      </c>
      <c r="M1194" s="45" t="s">
        <v>387</v>
      </c>
    </row>
    <row r="1195" spans="1:13" customFormat="1" x14ac:dyDescent="0.2">
      <c r="A1195" s="8" t="s">
        <v>157</v>
      </c>
      <c r="B1195" s="8" t="s">
        <v>61</v>
      </c>
      <c r="C1195" s="8" t="str">
        <f t="shared" si="81"/>
        <v>PARKYN Michael</v>
      </c>
      <c r="D1195" s="8" t="s">
        <v>1</v>
      </c>
      <c r="E1195" s="8" t="s">
        <v>114</v>
      </c>
      <c r="F1195" s="9" t="s">
        <v>103</v>
      </c>
      <c r="G1195" s="20">
        <v>42519</v>
      </c>
      <c r="H1195" s="5"/>
      <c r="I1195" s="8"/>
      <c r="J1195" s="45">
        <f t="shared" si="78"/>
        <v>0</v>
      </c>
      <c r="K1195" s="45">
        <f t="shared" si="79"/>
        <v>0</v>
      </c>
      <c r="L1195" s="45">
        <f>COUNTIFS($C$6:$C1195,C1195,$I$6:$I1195,I1195)</f>
        <v>0</v>
      </c>
      <c r="M1195" s="45" t="s">
        <v>387</v>
      </c>
    </row>
    <row r="1196" spans="1:13" customFormat="1" x14ac:dyDescent="0.2">
      <c r="A1196" s="8" t="s">
        <v>157</v>
      </c>
      <c r="B1196" s="8" t="s">
        <v>61</v>
      </c>
      <c r="C1196" s="8" t="str">
        <f t="shared" si="81"/>
        <v>PARKYN Michael</v>
      </c>
      <c r="D1196" s="8" t="s">
        <v>1</v>
      </c>
      <c r="E1196" s="8" t="s">
        <v>114</v>
      </c>
      <c r="F1196" s="9" t="s">
        <v>103</v>
      </c>
      <c r="G1196" s="20">
        <v>42526</v>
      </c>
      <c r="H1196" s="5"/>
      <c r="I1196" s="8"/>
      <c r="J1196" s="45">
        <f t="shared" si="78"/>
        <v>0</v>
      </c>
      <c r="K1196" s="45">
        <f t="shared" si="79"/>
        <v>0</v>
      </c>
      <c r="L1196" s="45">
        <f>COUNTIFS($C$6:$C1196,C1196,$I$6:$I1196,I1196)</f>
        <v>0</v>
      </c>
      <c r="M1196" s="45" t="s">
        <v>387</v>
      </c>
    </row>
    <row r="1197" spans="1:13" customFormat="1" x14ac:dyDescent="0.2">
      <c r="A1197" s="8" t="s">
        <v>157</v>
      </c>
      <c r="B1197" s="8" t="s">
        <v>61</v>
      </c>
      <c r="C1197" s="8" t="str">
        <f t="shared" si="81"/>
        <v>PARKYN Michael</v>
      </c>
      <c r="D1197" s="8" t="s">
        <v>1</v>
      </c>
      <c r="E1197" s="8" t="s">
        <v>114</v>
      </c>
      <c r="F1197" s="9" t="s">
        <v>103</v>
      </c>
      <c r="G1197" s="20">
        <v>42540</v>
      </c>
      <c r="H1197" s="5"/>
      <c r="I1197" s="8"/>
      <c r="J1197" s="45">
        <f t="shared" si="78"/>
        <v>0</v>
      </c>
      <c r="K1197" s="45">
        <f t="shared" si="79"/>
        <v>0</v>
      </c>
      <c r="L1197" s="45">
        <f>COUNTIFS($C$6:$C1197,C1197,$I$6:$I1197,I1197)</f>
        <v>0</v>
      </c>
      <c r="M1197" s="45" t="s">
        <v>387</v>
      </c>
    </row>
    <row r="1198" spans="1:13" customFormat="1" x14ac:dyDescent="0.2">
      <c r="A1198" s="8" t="s">
        <v>157</v>
      </c>
      <c r="B1198" s="8" t="s">
        <v>61</v>
      </c>
      <c r="C1198" s="8" t="str">
        <f t="shared" si="81"/>
        <v>PARKYN Michael</v>
      </c>
      <c r="D1198" s="8" t="s">
        <v>1</v>
      </c>
      <c r="E1198" s="8" t="s">
        <v>114</v>
      </c>
      <c r="F1198" s="9" t="s">
        <v>103</v>
      </c>
      <c r="G1198" s="20">
        <v>42554</v>
      </c>
      <c r="H1198" s="5"/>
      <c r="I1198" s="8"/>
      <c r="J1198" s="45">
        <f t="shared" si="78"/>
        <v>0</v>
      </c>
      <c r="K1198" s="45">
        <f t="shared" si="79"/>
        <v>0</v>
      </c>
      <c r="L1198" s="45">
        <f>COUNTIFS($C$6:$C1198,C1198,$I$6:$I1198,I1198)</f>
        <v>0</v>
      </c>
      <c r="M1198" s="45" t="s">
        <v>387</v>
      </c>
    </row>
    <row r="1199" spans="1:13" customFormat="1" x14ac:dyDescent="0.2">
      <c r="A1199" s="8" t="s">
        <v>157</v>
      </c>
      <c r="B1199" s="8" t="s">
        <v>61</v>
      </c>
      <c r="C1199" s="8" t="str">
        <f t="shared" si="81"/>
        <v>PARKYN Michael</v>
      </c>
      <c r="D1199" s="8" t="s">
        <v>1</v>
      </c>
      <c r="E1199" s="8" t="s">
        <v>114</v>
      </c>
      <c r="F1199" s="9" t="s">
        <v>103</v>
      </c>
      <c r="G1199" s="20">
        <v>42561</v>
      </c>
      <c r="H1199" s="5"/>
      <c r="I1199" s="8"/>
      <c r="J1199" s="45">
        <f t="shared" si="78"/>
        <v>0</v>
      </c>
      <c r="K1199" s="45">
        <f t="shared" si="79"/>
        <v>0</v>
      </c>
      <c r="L1199" s="45">
        <f>COUNTIFS($C$6:$C1199,C1199,$I$6:$I1199,I1199)</f>
        <v>0</v>
      </c>
      <c r="M1199" s="45" t="s">
        <v>387</v>
      </c>
    </row>
    <row r="1200" spans="1:13" customFormat="1" x14ac:dyDescent="0.2">
      <c r="A1200" s="8" t="s">
        <v>157</v>
      </c>
      <c r="B1200" s="8" t="s">
        <v>61</v>
      </c>
      <c r="C1200" s="8" t="str">
        <f t="shared" si="81"/>
        <v>PARKYN Michael</v>
      </c>
      <c r="D1200" s="8" t="s">
        <v>1</v>
      </c>
      <c r="E1200" s="8" t="s">
        <v>114</v>
      </c>
      <c r="F1200" s="9" t="s">
        <v>103</v>
      </c>
      <c r="G1200" s="20">
        <v>42589</v>
      </c>
      <c r="H1200" s="5"/>
      <c r="I1200" s="8"/>
      <c r="J1200" s="45">
        <f t="shared" si="78"/>
        <v>0</v>
      </c>
      <c r="K1200" s="45">
        <f t="shared" si="79"/>
        <v>0</v>
      </c>
      <c r="L1200" s="45">
        <f>COUNTIFS($C$6:$C1200,C1200,$I$6:$I1200,I1200)</f>
        <v>0</v>
      </c>
      <c r="M1200" s="45" t="s">
        <v>387</v>
      </c>
    </row>
    <row r="1201" spans="1:13" customFormat="1" x14ac:dyDescent="0.2">
      <c r="A1201" s="8" t="s">
        <v>157</v>
      </c>
      <c r="B1201" s="8" t="s">
        <v>61</v>
      </c>
      <c r="C1201" s="8" t="str">
        <f t="shared" si="81"/>
        <v>PARKYN Michael</v>
      </c>
      <c r="D1201" s="8" t="s">
        <v>1</v>
      </c>
      <c r="E1201" s="8" t="s">
        <v>114</v>
      </c>
      <c r="F1201" s="9" t="s">
        <v>103</v>
      </c>
      <c r="G1201" s="20">
        <v>42596</v>
      </c>
      <c r="H1201" s="5"/>
      <c r="I1201" s="8"/>
      <c r="J1201" s="45">
        <f t="shared" si="78"/>
        <v>0</v>
      </c>
      <c r="K1201" s="45">
        <f t="shared" si="79"/>
        <v>0</v>
      </c>
      <c r="L1201" s="45">
        <f>COUNTIFS($C$6:$C1201,C1201,$I$6:$I1201,I1201)</f>
        <v>0</v>
      </c>
      <c r="M1201" s="45" t="s">
        <v>387</v>
      </c>
    </row>
    <row r="1202" spans="1:13" customFormat="1" x14ac:dyDescent="0.2">
      <c r="A1202" s="8" t="s">
        <v>157</v>
      </c>
      <c r="B1202" s="8" t="s">
        <v>61</v>
      </c>
      <c r="C1202" s="8" t="str">
        <f t="shared" si="81"/>
        <v>PARKYN Michael</v>
      </c>
      <c r="D1202" s="8" t="s">
        <v>1</v>
      </c>
      <c r="E1202" s="8" t="s">
        <v>114</v>
      </c>
      <c r="F1202" s="9" t="s">
        <v>103</v>
      </c>
      <c r="G1202" s="20">
        <v>42610</v>
      </c>
      <c r="H1202" s="5"/>
      <c r="I1202" s="8"/>
      <c r="J1202" s="45">
        <f t="shared" si="78"/>
        <v>0</v>
      </c>
      <c r="K1202" s="45">
        <f t="shared" si="79"/>
        <v>0</v>
      </c>
      <c r="L1202" s="45">
        <f>COUNTIFS($C$6:$C1202,C1202,$I$6:$I1202,I1202)</f>
        <v>0</v>
      </c>
      <c r="M1202" s="45" t="s">
        <v>387</v>
      </c>
    </row>
    <row r="1203" spans="1:13" customFormat="1" x14ac:dyDescent="0.2">
      <c r="A1203" s="8" t="s">
        <v>157</v>
      </c>
      <c r="B1203" s="8" t="s">
        <v>61</v>
      </c>
      <c r="C1203" s="8" t="s">
        <v>291</v>
      </c>
      <c r="D1203" s="8" t="s">
        <v>1</v>
      </c>
      <c r="E1203" s="8" t="s">
        <v>114</v>
      </c>
      <c r="F1203" s="9" t="s">
        <v>103</v>
      </c>
      <c r="G1203" s="61">
        <v>42617</v>
      </c>
      <c r="H1203" s="5"/>
      <c r="I1203" s="8"/>
      <c r="J1203" s="45">
        <f t="shared" si="78"/>
        <v>0</v>
      </c>
      <c r="K1203" s="45">
        <f t="shared" si="79"/>
        <v>0</v>
      </c>
      <c r="L1203" s="45">
        <f>COUNTIFS($C$6:$C1203,C1203,$I$6:$I1203,I1203)</f>
        <v>0</v>
      </c>
      <c r="M1203" s="45" t="s">
        <v>387</v>
      </c>
    </row>
    <row r="1204" spans="1:13" customFormat="1" x14ac:dyDescent="0.2">
      <c r="A1204" s="8" t="s">
        <v>157</v>
      </c>
      <c r="B1204" s="8" t="s">
        <v>61</v>
      </c>
      <c r="C1204" s="8" t="s">
        <v>291</v>
      </c>
      <c r="D1204" s="8" t="s">
        <v>1</v>
      </c>
      <c r="E1204" s="8" t="s">
        <v>114</v>
      </c>
      <c r="F1204" s="9" t="s">
        <v>103</v>
      </c>
      <c r="G1204" s="61">
        <v>42624</v>
      </c>
      <c r="H1204" s="5"/>
      <c r="I1204" s="8"/>
      <c r="J1204" s="45">
        <f t="shared" si="78"/>
        <v>0</v>
      </c>
      <c r="K1204" s="45">
        <f t="shared" si="79"/>
        <v>0</v>
      </c>
      <c r="L1204" s="45">
        <f>COUNTIFS($C$6:$C1204,C1204,$I$6:$I1204,I1204)</f>
        <v>0</v>
      </c>
      <c r="M1204" s="45" t="s">
        <v>387</v>
      </c>
    </row>
    <row r="1205" spans="1:13" customFormat="1" x14ac:dyDescent="0.2">
      <c r="A1205" s="8" t="s">
        <v>157</v>
      </c>
      <c r="B1205" s="8" t="s">
        <v>61</v>
      </c>
      <c r="C1205" s="8" t="s">
        <v>291</v>
      </c>
      <c r="D1205" s="8" t="s">
        <v>1</v>
      </c>
      <c r="E1205" s="8" t="s">
        <v>114</v>
      </c>
      <c r="F1205" s="9" t="s">
        <v>103</v>
      </c>
      <c r="G1205" s="61">
        <v>42631</v>
      </c>
      <c r="H1205" s="5"/>
      <c r="I1205" s="8"/>
      <c r="J1205" s="45">
        <f t="shared" si="78"/>
        <v>0</v>
      </c>
      <c r="K1205" s="45">
        <f t="shared" si="79"/>
        <v>0</v>
      </c>
      <c r="L1205" s="45">
        <f>COUNTIFS($C$6:$C1205,C1205,$I$6:$I1205,I1205)</f>
        <v>0</v>
      </c>
      <c r="M1205" s="45" t="s">
        <v>387</v>
      </c>
    </row>
    <row r="1206" spans="1:13" customFormat="1" x14ac:dyDescent="0.2">
      <c r="A1206" s="8" t="s">
        <v>157</v>
      </c>
      <c r="B1206" s="8" t="s">
        <v>61</v>
      </c>
      <c r="C1206" s="8" t="s">
        <v>291</v>
      </c>
      <c r="D1206" s="8" t="s">
        <v>1</v>
      </c>
      <c r="E1206" s="8" t="s">
        <v>114</v>
      </c>
      <c r="F1206" s="9" t="s">
        <v>103</v>
      </c>
      <c r="G1206" s="61">
        <v>42652</v>
      </c>
      <c r="H1206" s="5"/>
      <c r="I1206" s="8"/>
      <c r="J1206" s="45">
        <f t="shared" si="78"/>
        <v>0</v>
      </c>
      <c r="K1206" s="45">
        <f t="shared" si="79"/>
        <v>0</v>
      </c>
      <c r="L1206" s="45">
        <f>COUNTIFS($C$6:$C1206,C1206,$I$6:$I1206,I1206)</f>
        <v>0</v>
      </c>
      <c r="M1206" s="45" t="s">
        <v>387</v>
      </c>
    </row>
    <row r="1207" spans="1:13" customFormat="1" x14ac:dyDescent="0.2">
      <c r="A1207" s="8" t="s">
        <v>157</v>
      </c>
      <c r="B1207" s="8" t="s">
        <v>61</v>
      </c>
      <c r="C1207" s="8" t="s">
        <v>291</v>
      </c>
      <c r="D1207" s="8" t="s">
        <v>1</v>
      </c>
      <c r="E1207" s="8" t="s">
        <v>114</v>
      </c>
      <c r="F1207" s="9" t="s">
        <v>103</v>
      </c>
      <c r="G1207" s="61">
        <v>42645</v>
      </c>
      <c r="H1207" s="5"/>
      <c r="I1207" s="8"/>
      <c r="J1207" s="45">
        <f t="shared" si="78"/>
        <v>0</v>
      </c>
      <c r="K1207" s="45">
        <f t="shared" si="79"/>
        <v>0</v>
      </c>
      <c r="L1207" s="45">
        <f>COUNTIFS($C$6:$C1207,C1207,$I$6:$I1207,I1207)</f>
        <v>0</v>
      </c>
      <c r="M1207" s="45" t="s">
        <v>387</v>
      </c>
    </row>
    <row r="1208" spans="1:13" customFormat="1" x14ac:dyDescent="0.2">
      <c r="A1208" s="8" t="s">
        <v>157</v>
      </c>
      <c r="B1208" s="8" t="s">
        <v>61</v>
      </c>
      <c r="C1208" s="8" t="s">
        <v>291</v>
      </c>
      <c r="D1208" s="8" t="s">
        <v>1</v>
      </c>
      <c r="E1208" s="8" t="s">
        <v>114</v>
      </c>
      <c r="F1208" s="9" t="s">
        <v>103</v>
      </c>
      <c r="G1208" s="61">
        <v>42659</v>
      </c>
      <c r="H1208" s="5"/>
      <c r="I1208" s="8"/>
      <c r="J1208" s="45">
        <f t="shared" si="78"/>
        <v>0</v>
      </c>
      <c r="K1208" s="45">
        <f t="shared" si="79"/>
        <v>0</v>
      </c>
      <c r="L1208" s="45">
        <f>COUNTIFS($C$6:$C1208,C1208,$I$6:$I1208,I1208)</f>
        <v>0</v>
      </c>
      <c r="M1208" s="45" t="s">
        <v>387</v>
      </c>
    </row>
    <row r="1209" spans="1:13" customFormat="1" x14ac:dyDescent="0.2">
      <c r="A1209" s="8" t="s">
        <v>157</v>
      </c>
      <c r="B1209" s="8" t="s">
        <v>61</v>
      </c>
      <c r="C1209" s="8" t="s">
        <v>291</v>
      </c>
      <c r="D1209" s="8" t="s">
        <v>1</v>
      </c>
      <c r="E1209" s="8" t="s">
        <v>114</v>
      </c>
      <c r="F1209" s="9" t="s">
        <v>103</v>
      </c>
      <c r="G1209" s="61">
        <v>42666</v>
      </c>
      <c r="H1209" s="5"/>
      <c r="I1209" s="8"/>
      <c r="J1209" s="45">
        <f t="shared" si="78"/>
        <v>0</v>
      </c>
      <c r="K1209" s="45">
        <f t="shared" si="79"/>
        <v>0</v>
      </c>
      <c r="L1209" s="45">
        <f>COUNTIFS($C$6:$C1209,C1209,$I$6:$I1209,I1209)</f>
        <v>0</v>
      </c>
      <c r="M1209" s="45" t="s">
        <v>387</v>
      </c>
    </row>
    <row r="1210" spans="1:13" customFormat="1" x14ac:dyDescent="0.2">
      <c r="A1210" s="8" t="s">
        <v>157</v>
      </c>
      <c r="B1210" s="8" t="s">
        <v>61</v>
      </c>
      <c r="C1210" s="8" t="s">
        <v>291</v>
      </c>
      <c r="D1210" s="8" t="s">
        <v>1</v>
      </c>
      <c r="E1210" s="8" t="s">
        <v>114</v>
      </c>
      <c r="F1210" s="9" t="s">
        <v>103</v>
      </c>
      <c r="G1210" s="61">
        <v>42673</v>
      </c>
      <c r="H1210" s="5"/>
      <c r="I1210" s="8"/>
      <c r="J1210" s="45">
        <f t="shared" si="78"/>
        <v>0</v>
      </c>
      <c r="K1210" s="45">
        <f t="shared" si="79"/>
        <v>0</v>
      </c>
      <c r="L1210" s="45">
        <f>COUNTIFS($C$6:$C1210,C1210,$I$6:$I1210,I1210)</f>
        <v>0</v>
      </c>
      <c r="M1210" s="45" t="s">
        <v>387</v>
      </c>
    </row>
    <row r="1211" spans="1:13" customFormat="1" x14ac:dyDescent="0.2">
      <c r="A1211" s="8" t="s">
        <v>150</v>
      </c>
      <c r="B1211" s="8" t="s">
        <v>79</v>
      </c>
      <c r="C1211" s="8" t="str">
        <f t="shared" ref="C1211:C1231" si="82">UPPER(A1211)&amp;" "&amp;B1211</f>
        <v>PAYNE Kel</v>
      </c>
      <c r="D1211" s="8" t="s">
        <v>1</v>
      </c>
      <c r="E1211" s="8" t="s">
        <v>0</v>
      </c>
      <c r="F1211" s="9" t="s">
        <v>103</v>
      </c>
      <c r="G1211" s="20">
        <v>42428</v>
      </c>
      <c r="H1211" s="5">
        <v>165</v>
      </c>
      <c r="I1211" s="8" t="s">
        <v>0</v>
      </c>
      <c r="J1211" s="45">
        <f t="shared" si="78"/>
        <v>305</v>
      </c>
      <c r="K1211" s="45">
        <f t="shared" si="79"/>
        <v>10.517241379310345</v>
      </c>
      <c r="L1211" s="45">
        <f>COUNTIFS($C$6:$C1211,C1211,$I$6:$I1211,I1211)</f>
        <v>1</v>
      </c>
      <c r="M1211" s="45" t="s">
        <v>387</v>
      </c>
    </row>
    <row r="1212" spans="1:13" customFormat="1" x14ac:dyDescent="0.2">
      <c r="A1212" s="8" t="s">
        <v>150</v>
      </c>
      <c r="B1212" s="8" t="s">
        <v>79</v>
      </c>
      <c r="C1212" s="8" t="str">
        <f t="shared" si="82"/>
        <v>PAYNE Kel</v>
      </c>
      <c r="D1212" s="8" t="s">
        <v>1</v>
      </c>
      <c r="E1212" s="8" t="s">
        <v>0</v>
      </c>
      <c r="F1212" s="9" t="s">
        <v>103</v>
      </c>
      <c r="G1212" s="20">
        <v>42421</v>
      </c>
      <c r="H1212" s="5">
        <v>140</v>
      </c>
      <c r="I1212" s="8" t="s">
        <v>0</v>
      </c>
      <c r="J1212" s="45">
        <f t="shared" si="78"/>
        <v>305</v>
      </c>
      <c r="K1212" s="45">
        <f t="shared" si="79"/>
        <v>10.517241379310345</v>
      </c>
      <c r="L1212" s="45">
        <f>COUNTIFS($C$6:$C1212,C1212,$I$6:$I1212,I1212)</f>
        <v>2</v>
      </c>
      <c r="M1212" s="45" t="s">
        <v>387</v>
      </c>
    </row>
    <row r="1213" spans="1:13" customFormat="1" x14ac:dyDescent="0.2">
      <c r="A1213" s="8" t="s">
        <v>150</v>
      </c>
      <c r="B1213" s="8" t="s">
        <v>79</v>
      </c>
      <c r="C1213" s="8" t="str">
        <f t="shared" si="82"/>
        <v>PAYNE Kel</v>
      </c>
      <c r="D1213" s="8" t="s">
        <v>1</v>
      </c>
      <c r="E1213" s="8" t="s">
        <v>0</v>
      </c>
      <c r="F1213" s="9" t="s">
        <v>103</v>
      </c>
      <c r="G1213" s="20">
        <v>42386</v>
      </c>
      <c r="H1213" s="3"/>
      <c r="I1213" s="8"/>
      <c r="J1213" s="45">
        <f t="shared" si="78"/>
        <v>0</v>
      </c>
      <c r="K1213" s="45">
        <f t="shared" si="79"/>
        <v>0</v>
      </c>
      <c r="L1213" s="45">
        <f>COUNTIFS($C$6:$C1213,C1213,$I$6:$I1213,I1213)</f>
        <v>0</v>
      </c>
      <c r="M1213" s="45" t="s">
        <v>387</v>
      </c>
    </row>
    <row r="1214" spans="1:13" customFormat="1" x14ac:dyDescent="0.2">
      <c r="A1214" s="8" t="s">
        <v>150</v>
      </c>
      <c r="B1214" s="8" t="s">
        <v>79</v>
      </c>
      <c r="C1214" s="8" t="str">
        <f t="shared" si="82"/>
        <v>PAYNE Kel</v>
      </c>
      <c r="D1214" s="8" t="s">
        <v>1</v>
      </c>
      <c r="E1214" s="8" t="s">
        <v>0</v>
      </c>
      <c r="F1214" s="9" t="s">
        <v>103</v>
      </c>
      <c r="G1214" s="20">
        <v>42400</v>
      </c>
      <c r="H1214" s="5"/>
      <c r="I1214" s="8"/>
      <c r="J1214" s="45">
        <f t="shared" si="78"/>
        <v>0</v>
      </c>
      <c r="K1214" s="45">
        <f t="shared" si="79"/>
        <v>0</v>
      </c>
      <c r="L1214" s="45">
        <f>COUNTIFS($C$6:$C1214,C1214,$I$6:$I1214,I1214)</f>
        <v>0</v>
      </c>
      <c r="M1214" s="45" t="s">
        <v>387</v>
      </c>
    </row>
    <row r="1215" spans="1:13" customFormat="1" x14ac:dyDescent="0.2">
      <c r="A1215" s="8" t="s">
        <v>150</v>
      </c>
      <c r="B1215" s="8" t="s">
        <v>79</v>
      </c>
      <c r="C1215" s="8" t="str">
        <f t="shared" si="82"/>
        <v>PAYNE Kel</v>
      </c>
      <c r="D1215" s="8" t="s">
        <v>1</v>
      </c>
      <c r="E1215" s="8" t="s">
        <v>0</v>
      </c>
      <c r="F1215" s="9" t="s">
        <v>103</v>
      </c>
      <c r="G1215" s="20">
        <v>42407</v>
      </c>
      <c r="H1215" s="5"/>
      <c r="I1215" s="8"/>
      <c r="J1215" s="45">
        <f t="shared" si="78"/>
        <v>0</v>
      </c>
      <c r="K1215" s="45">
        <f t="shared" si="79"/>
        <v>0</v>
      </c>
      <c r="L1215" s="45">
        <f>COUNTIFS($C$6:$C1215,C1215,$I$6:$I1215,I1215)</f>
        <v>0</v>
      </c>
      <c r="M1215" s="45" t="s">
        <v>387</v>
      </c>
    </row>
    <row r="1216" spans="1:13" customFormat="1" x14ac:dyDescent="0.2">
      <c r="A1216" s="8" t="s">
        <v>150</v>
      </c>
      <c r="B1216" s="8" t="s">
        <v>79</v>
      </c>
      <c r="C1216" s="8" t="str">
        <f t="shared" si="82"/>
        <v>PAYNE Kel</v>
      </c>
      <c r="D1216" s="8" t="s">
        <v>1</v>
      </c>
      <c r="E1216" s="8" t="s">
        <v>0</v>
      </c>
      <c r="F1216" s="9" t="s">
        <v>103</v>
      </c>
      <c r="G1216" s="20">
        <v>42414</v>
      </c>
      <c r="H1216" s="5"/>
      <c r="I1216" s="8"/>
      <c r="J1216" s="45">
        <f t="shared" si="78"/>
        <v>0</v>
      </c>
      <c r="K1216" s="45">
        <f t="shared" si="79"/>
        <v>0</v>
      </c>
      <c r="L1216" s="45">
        <f>COUNTIFS($C$6:$C1216,C1216,$I$6:$I1216,I1216)</f>
        <v>0</v>
      </c>
      <c r="M1216" s="45" t="s">
        <v>387</v>
      </c>
    </row>
    <row r="1217" spans="1:13" customFormat="1" x14ac:dyDescent="0.2">
      <c r="A1217" s="8" t="s">
        <v>150</v>
      </c>
      <c r="B1217" s="8" t="s">
        <v>79</v>
      </c>
      <c r="C1217" s="8" t="str">
        <f t="shared" si="82"/>
        <v>PAYNE Kel</v>
      </c>
      <c r="D1217" s="8" t="s">
        <v>1</v>
      </c>
      <c r="E1217" s="8" t="s">
        <v>0</v>
      </c>
      <c r="F1217" s="9" t="s">
        <v>103</v>
      </c>
      <c r="G1217" s="20">
        <v>42435</v>
      </c>
      <c r="H1217" s="5"/>
      <c r="I1217" s="8"/>
      <c r="J1217" s="45">
        <f t="shared" si="78"/>
        <v>0</v>
      </c>
      <c r="K1217" s="45">
        <f t="shared" si="79"/>
        <v>0</v>
      </c>
      <c r="L1217" s="45">
        <f>COUNTIFS($C$6:$C1217,C1217,$I$6:$I1217,I1217)</f>
        <v>0</v>
      </c>
      <c r="M1217" s="45" t="s">
        <v>387</v>
      </c>
    </row>
    <row r="1218" spans="1:13" customFormat="1" x14ac:dyDescent="0.2">
      <c r="A1218" s="8" t="s">
        <v>150</v>
      </c>
      <c r="B1218" s="8" t="s">
        <v>79</v>
      </c>
      <c r="C1218" s="8" t="str">
        <f t="shared" si="82"/>
        <v>PAYNE Kel</v>
      </c>
      <c r="D1218" s="8" t="s">
        <v>1</v>
      </c>
      <c r="E1218" s="8" t="s">
        <v>0</v>
      </c>
      <c r="F1218" s="9" t="s">
        <v>103</v>
      </c>
      <c r="G1218" s="20">
        <v>42442</v>
      </c>
      <c r="H1218" s="5"/>
      <c r="I1218" s="8"/>
      <c r="J1218" s="45">
        <f t="shared" si="78"/>
        <v>0</v>
      </c>
      <c r="K1218" s="45">
        <f t="shared" si="79"/>
        <v>0</v>
      </c>
      <c r="L1218" s="45">
        <f>COUNTIFS($C$6:$C1218,C1218,$I$6:$I1218,I1218)</f>
        <v>0</v>
      </c>
      <c r="M1218" s="45" t="s">
        <v>387</v>
      </c>
    </row>
    <row r="1219" spans="1:13" customFormat="1" x14ac:dyDescent="0.2">
      <c r="A1219" s="8" t="s">
        <v>150</v>
      </c>
      <c r="B1219" s="8" t="s">
        <v>79</v>
      </c>
      <c r="C1219" s="8" t="str">
        <f t="shared" si="82"/>
        <v>PAYNE Kel</v>
      </c>
      <c r="D1219" s="8" t="s">
        <v>1</v>
      </c>
      <c r="E1219" s="8" t="s">
        <v>0</v>
      </c>
      <c r="F1219" s="9" t="s">
        <v>103</v>
      </c>
      <c r="G1219" s="20">
        <v>42449</v>
      </c>
      <c r="H1219" s="5"/>
      <c r="I1219" s="8"/>
      <c r="J1219" s="45">
        <f t="shared" si="78"/>
        <v>0</v>
      </c>
      <c r="K1219" s="45">
        <f t="shared" si="79"/>
        <v>0</v>
      </c>
      <c r="L1219" s="45">
        <f>COUNTIFS($C$6:$C1219,C1219,$I$6:$I1219,I1219)</f>
        <v>0</v>
      </c>
      <c r="M1219" s="45" t="s">
        <v>387</v>
      </c>
    </row>
    <row r="1220" spans="1:13" customFormat="1" x14ac:dyDescent="0.2">
      <c r="A1220" s="8" t="s">
        <v>150</v>
      </c>
      <c r="B1220" s="8" t="s">
        <v>79</v>
      </c>
      <c r="C1220" s="8" t="str">
        <f t="shared" si="82"/>
        <v>PAYNE Kel</v>
      </c>
      <c r="D1220" s="8" t="s">
        <v>1</v>
      </c>
      <c r="E1220" s="8" t="s">
        <v>0</v>
      </c>
      <c r="F1220" s="9" t="s">
        <v>103</v>
      </c>
      <c r="G1220" s="20">
        <v>42463</v>
      </c>
      <c r="H1220" s="5"/>
      <c r="I1220" s="8"/>
      <c r="J1220" s="45">
        <f t="shared" si="78"/>
        <v>0</v>
      </c>
      <c r="K1220" s="45">
        <f t="shared" si="79"/>
        <v>0</v>
      </c>
      <c r="L1220" s="45">
        <f>COUNTIFS($C$6:$C1220,C1220,$I$6:$I1220,I1220)</f>
        <v>0</v>
      </c>
      <c r="M1220" s="45" t="s">
        <v>387</v>
      </c>
    </row>
    <row r="1221" spans="1:13" customFormat="1" x14ac:dyDescent="0.2">
      <c r="A1221" s="8" t="s">
        <v>150</v>
      </c>
      <c r="B1221" s="8" t="s">
        <v>79</v>
      </c>
      <c r="C1221" s="8" t="str">
        <f t="shared" si="82"/>
        <v>PAYNE Kel</v>
      </c>
      <c r="D1221" s="8" t="s">
        <v>1</v>
      </c>
      <c r="E1221" s="8" t="s">
        <v>0</v>
      </c>
      <c r="F1221" s="9" t="s">
        <v>103</v>
      </c>
      <c r="G1221" s="20">
        <v>42477</v>
      </c>
      <c r="H1221" s="5"/>
      <c r="I1221" s="8"/>
      <c r="J1221" s="45">
        <f t="shared" si="78"/>
        <v>0</v>
      </c>
      <c r="K1221" s="45">
        <f t="shared" si="79"/>
        <v>0</v>
      </c>
      <c r="L1221" s="45">
        <f>COUNTIFS($C$6:$C1221,C1221,$I$6:$I1221,I1221)</f>
        <v>0</v>
      </c>
      <c r="M1221" s="45" t="s">
        <v>387</v>
      </c>
    </row>
    <row r="1222" spans="1:13" customFormat="1" x14ac:dyDescent="0.2">
      <c r="A1222" s="8" t="s">
        <v>150</v>
      </c>
      <c r="B1222" s="8" t="s">
        <v>79</v>
      </c>
      <c r="C1222" s="8" t="str">
        <f t="shared" si="82"/>
        <v>PAYNE Kel</v>
      </c>
      <c r="D1222" s="8" t="s">
        <v>1</v>
      </c>
      <c r="E1222" s="8" t="s">
        <v>0</v>
      </c>
      <c r="F1222" s="9" t="s">
        <v>103</v>
      </c>
      <c r="G1222" s="20">
        <v>42505</v>
      </c>
      <c r="H1222" s="5"/>
      <c r="I1222" s="8"/>
      <c r="J1222" s="45">
        <f t="shared" si="78"/>
        <v>0</v>
      </c>
      <c r="K1222" s="45">
        <f t="shared" si="79"/>
        <v>0</v>
      </c>
      <c r="L1222" s="45">
        <f>COUNTIFS($C$6:$C1222,C1222,$I$6:$I1222,I1222)</f>
        <v>0</v>
      </c>
      <c r="M1222" s="45" t="s">
        <v>387</v>
      </c>
    </row>
    <row r="1223" spans="1:13" customFormat="1" x14ac:dyDescent="0.2">
      <c r="A1223" s="8" t="s">
        <v>150</v>
      </c>
      <c r="B1223" s="8" t="s">
        <v>79</v>
      </c>
      <c r="C1223" s="8" t="str">
        <f t="shared" si="82"/>
        <v>PAYNE Kel</v>
      </c>
      <c r="D1223" s="8" t="s">
        <v>1</v>
      </c>
      <c r="E1223" s="8" t="s">
        <v>0</v>
      </c>
      <c r="F1223" s="9" t="s">
        <v>103</v>
      </c>
      <c r="G1223" s="20">
        <v>42512</v>
      </c>
      <c r="H1223" s="5"/>
      <c r="I1223" s="8"/>
      <c r="J1223" s="45">
        <f t="shared" ref="J1223:J1286" si="83">SUMIFS($H$6:$H$3208,$C$6:$C$3208,$C1223,$I$6:$I$3208,$I1223)</f>
        <v>0</v>
      </c>
      <c r="K1223" s="45">
        <f t="shared" ref="K1223:K1286" si="84">IFERROR(J1223/$G$5,0)</f>
        <v>0</v>
      </c>
      <c r="L1223" s="45">
        <f>COUNTIFS($C$6:$C1223,C1223,$I$6:$I1223,I1223)</f>
        <v>0</v>
      </c>
      <c r="M1223" s="45" t="s">
        <v>387</v>
      </c>
    </row>
    <row r="1224" spans="1:13" customFormat="1" x14ac:dyDescent="0.2">
      <c r="A1224" s="8" t="s">
        <v>150</v>
      </c>
      <c r="B1224" s="8" t="s">
        <v>79</v>
      </c>
      <c r="C1224" s="8" t="str">
        <f t="shared" si="82"/>
        <v>PAYNE Kel</v>
      </c>
      <c r="D1224" s="8" t="s">
        <v>1</v>
      </c>
      <c r="E1224" s="8" t="s">
        <v>0</v>
      </c>
      <c r="F1224" s="9" t="s">
        <v>103</v>
      </c>
      <c r="G1224" s="20">
        <v>42519</v>
      </c>
      <c r="H1224" s="5"/>
      <c r="I1224" s="8"/>
      <c r="J1224" s="45">
        <f t="shared" si="83"/>
        <v>0</v>
      </c>
      <c r="K1224" s="45">
        <f t="shared" si="84"/>
        <v>0</v>
      </c>
      <c r="L1224" s="45">
        <f>COUNTIFS($C$6:$C1224,C1224,$I$6:$I1224,I1224)</f>
        <v>0</v>
      </c>
      <c r="M1224" s="45" t="s">
        <v>387</v>
      </c>
    </row>
    <row r="1225" spans="1:13" customFormat="1" x14ac:dyDescent="0.2">
      <c r="A1225" s="8" t="s">
        <v>150</v>
      </c>
      <c r="B1225" s="8" t="s">
        <v>79</v>
      </c>
      <c r="C1225" s="8" t="str">
        <f t="shared" si="82"/>
        <v>PAYNE Kel</v>
      </c>
      <c r="D1225" s="8" t="s">
        <v>1</v>
      </c>
      <c r="E1225" s="8" t="s">
        <v>0</v>
      </c>
      <c r="F1225" s="9" t="s">
        <v>103</v>
      </c>
      <c r="G1225" s="20">
        <v>42526</v>
      </c>
      <c r="H1225" s="5"/>
      <c r="I1225" s="8"/>
      <c r="J1225" s="45">
        <f t="shared" si="83"/>
        <v>0</v>
      </c>
      <c r="K1225" s="45">
        <f t="shared" si="84"/>
        <v>0</v>
      </c>
      <c r="L1225" s="45">
        <f>COUNTIFS($C$6:$C1225,C1225,$I$6:$I1225,I1225)</f>
        <v>0</v>
      </c>
      <c r="M1225" s="45" t="s">
        <v>387</v>
      </c>
    </row>
    <row r="1226" spans="1:13" customFormat="1" x14ac:dyDescent="0.2">
      <c r="A1226" s="8" t="s">
        <v>150</v>
      </c>
      <c r="B1226" s="8" t="s">
        <v>79</v>
      </c>
      <c r="C1226" s="8" t="str">
        <f t="shared" si="82"/>
        <v>PAYNE Kel</v>
      </c>
      <c r="D1226" s="8" t="s">
        <v>1</v>
      </c>
      <c r="E1226" s="8" t="s">
        <v>0</v>
      </c>
      <c r="F1226" s="9" t="s">
        <v>103</v>
      </c>
      <c r="G1226" s="20">
        <v>42540</v>
      </c>
      <c r="H1226" s="5"/>
      <c r="I1226" s="8"/>
      <c r="J1226" s="45">
        <f t="shared" si="83"/>
        <v>0</v>
      </c>
      <c r="K1226" s="45">
        <f t="shared" si="84"/>
        <v>0</v>
      </c>
      <c r="L1226" s="45">
        <f>COUNTIFS($C$6:$C1226,C1226,$I$6:$I1226,I1226)</f>
        <v>0</v>
      </c>
      <c r="M1226" s="45" t="s">
        <v>387</v>
      </c>
    </row>
    <row r="1227" spans="1:13" customFormat="1" x14ac:dyDescent="0.2">
      <c r="A1227" s="8" t="s">
        <v>150</v>
      </c>
      <c r="B1227" s="8" t="s">
        <v>79</v>
      </c>
      <c r="C1227" s="8" t="str">
        <f t="shared" si="82"/>
        <v>PAYNE Kel</v>
      </c>
      <c r="D1227" s="8" t="s">
        <v>1</v>
      </c>
      <c r="E1227" s="8" t="s">
        <v>0</v>
      </c>
      <c r="F1227" s="9" t="s">
        <v>103</v>
      </c>
      <c r="G1227" s="20">
        <v>42554</v>
      </c>
      <c r="H1227" s="5"/>
      <c r="I1227" s="8"/>
      <c r="J1227" s="45">
        <f t="shared" si="83"/>
        <v>0</v>
      </c>
      <c r="K1227" s="45">
        <f t="shared" si="84"/>
        <v>0</v>
      </c>
      <c r="L1227" s="45">
        <f>COUNTIFS($C$6:$C1227,C1227,$I$6:$I1227,I1227)</f>
        <v>0</v>
      </c>
      <c r="M1227" s="45" t="s">
        <v>387</v>
      </c>
    </row>
    <row r="1228" spans="1:13" customFormat="1" x14ac:dyDescent="0.2">
      <c r="A1228" s="8" t="s">
        <v>150</v>
      </c>
      <c r="B1228" s="8" t="s">
        <v>79</v>
      </c>
      <c r="C1228" s="8" t="str">
        <f t="shared" si="82"/>
        <v>PAYNE Kel</v>
      </c>
      <c r="D1228" s="8" t="s">
        <v>1</v>
      </c>
      <c r="E1228" s="8" t="s">
        <v>0</v>
      </c>
      <c r="F1228" s="9" t="s">
        <v>103</v>
      </c>
      <c r="G1228" s="20">
        <v>42561</v>
      </c>
      <c r="H1228" s="5"/>
      <c r="I1228" s="8"/>
      <c r="J1228" s="45">
        <f t="shared" si="83"/>
        <v>0</v>
      </c>
      <c r="K1228" s="45">
        <f t="shared" si="84"/>
        <v>0</v>
      </c>
      <c r="L1228" s="45">
        <f>COUNTIFS($C$6:$C1228,C1228,$I$6:$I1228,I1228)</f>
        <v>0</v>
      </c>
      <c r="M1228" s="45" t="s">
        <v>387</v>
      </c>
    </row>
    <row r="1229" spans="1:13" customFormat="1" x14ac:dyDescent="0.2">
      <c r="A1229" s="8" t="s">
        <v>150</v>
      </c>
      <c r="B1229" s="8" t="s">
        <v>79</v>
      </c>
      <c r="C1229" s="8" t="str">
        <f t="shared" si="82"/>
        <v>PAYNE Kel</v>
      </c>
      <c r="D1229" s="8" t="s">
        <v>1</v>
      </c>
      <c r="E1229" s="8" t="s">
        <v>0</v>
      </c>
      <c r="F1229" s="9" t="s">
        <v>103</v>
      </c>
      <c r="G1229" s="20">
        <v>42589</v>
      </c>
      <c r="H1229" s="5"/>
      <c r="I1229" s="8"/>
      <c r="J1229" s="45">
        <f t="shared" si="83"/>
        <v>0</v>
      </c>
      <c r="K1229" s="45">
        <f t="shared" si="84"/>
        <v>0</v>
      </c>
      <c r="L1229" s="45">
        <f>COUNTIFS($C$6:$C1229,C1229,$I$6:$I1229,I1229)</f>
        <v>0</v>
      </c>
      <c r="M1229" s="45" t="s">
        <v>387</v>
      </c>
    </row>
    <row r="1230" spans="1:13" customFormat="1" x14ac:dyDescent="0.2">
      <c r="A1230" s="8" t="s">
        <v>150</v>
      </c>
      <c r="B1230" s="8" t="s">
        <v>79</v>
      </c>
      <c r="C1230" s="8" t="str">
        <f t="shared" si="82"/>
        <v>PAYNE Kel</v>
      </c>
      <c r="D1230" s="8" t="s">
        <v>1</v>
      </c>
      <c r="E1230" s="8" t="s">
        <v>0</v>
      </c>
      <c r="F1230" s="9" t="s">
        <v>103</v>
      </c>
      <c r="G1230" s="20">
        <v>42596</v>
      </c>
      <c r="H1230" s="5"/>
      <c r="I1230" s="8"/>
      <c r="J1230" s="45">
        <f t="shared" si="83"/>
        <v>0</v>
      </c>
      <c r="K1230" s="45">
        <f t="shared" si="84"/>
        <v>0</v>
      </c>
      <c r="L1230" s="45">
        <f>COUNTIFS($C$6:$C1230,C1230,$I$6:$I1230,I1230)</f>
        <v>0</v>
      </c>
      <c r="M1230" s="45" t="s">
        <v>387</v>
      </c>
    </row>
    <row r="1231" spans="1:13" customFormat="1" x14ac:dyDescent="0.2">
      <c r="A1231" s="8" t="s">
        <v>150</v>
      </c>
      <c r="B1231" s="8" t="s">
        <v>79</v>
      </c>
      <c r="C1231" s="8" t="str">
        <f t="shared" si="82"/>
        <v>PAYNE Kel</v>
      </c>
      <c r="D1231" s="8" t="s">
        <v>1</v>
      </c>
      <c r="E1231" s="8" t="s">
        <v>0</v>
      </c>
      <c r="F1231" s="9" t="s">
        <v>103</v>
      </c>
      <c r="G1231" s="20">
        <v>42610</v>
      </c>
      <c r="H1231" s="5"/>
      <c r="I1231" s="8"/>
      <c r="J1231" s="45">
        <f t="shared" si="83"/>
        <v>0</v>
      </c>
      <c r="K1231" s="45">
        <f t="shared" si="84"/>
        <v>0</v>
      </c>
      <c r="L1231" s="45">
        <f>COUNTIFS($C$6:$C1231,C1231,$I$6:$I1231,I1231)</f>
        <v>0</v>
      </c>
      <c r="M1231" s="45" t="s">
        <v>387</v>
      </c>
    </row>
    <row r="1232" spans="1:13" customFormat="1" x14ac:dyDescent="0.2">
      <c r="A1232" s="8" t="s">
        <v>150</v>
      </c>
      <c r="B1232" s="8" t="s">
        <v>79</v>
      </c>
      <c r="C1232" s="8" t="s">
        <v>292</v>
      </c>
      <c r="D1232" s="8" t="s">
        <v>1</v>
      </c>
      <c r="E1232" s="8" t="s">
        <v>0</v>
      </c>
      <c r="F1232" s="9" t="s">
        <v>103</v>
      </c>
      <c r="G1232" s="61">
        <v>42617</v>
      </c>
      <c r="H1232" s="5"/>
      <c r="I1232" s="8"/>
      <c r="J1232" s="45">
        <f t="shared" si="83"/>
        <v>0</v>
      </c>
      <c r="K1232" s="45">
        <f t="shared" si="84"/>
        <v>0</v>
      </c>
      <c r="L1232" s="45">
        <f>COUNTIFS($C$6:$C1232,C1232,$I$6:$I1232,I1232)</f>
        <v>0</v>
      </c>
      <c r="M1232" s="45" t="s">
        <v>387</v>
      </c>
    </row>
    <row r="1233" spans="1:13" customFormat="1" x14ac:dyDescent="0.2">
      <c r="A1233" s="8" t="s">
        <v>150</v>
      </c>
      <c r="B1233" s="8" t="s">
        <v>79</v>
      </c>
      <c r="C1233" s="8" t="s">
        <v>292</v>
      </c>
      <c r="D1233" s="8" t="s">
        <v>1</v>
      </c>
      <c r="E1233" s="8" t="s">
        <v>0</v>
      </c>
      <c r="F1233" s="9" t="s">
        <v>103</v>
      </c>
      <c r="G1233" s="61">
        <v>42624</v>
      </c>
      <c r="H1233" s="5"/>
      <c r="I1233" s="8"/>
      <c r="J1233" s="45">
        <f t="shared" si="83"/>
        <v>0</v>
      </c>
      <c r="K1233" s="45">
        <f t="shared" si="84"/>
        <v>0</v>
      </c>
      <c r="L1233" s="45">
        <f>COUNTIFS($C$6:$C1233,C1233,$I$6:$I1233,I1233)</f>
        <v>0</v>
      </c>
      <c r="M1233" s="45" t="s">
        <v>387</v>
      </c>
    </row>
    <row r="1234" spans="1:13" customFormat="1" x14ac:dyDescent="0.2">
      <c r="A1234" s="8" t="s">
        <v>150</v>
      </c>
      <c r="B1234" s="8" t="s">
        <v>79</v>
      </c>
      <c r="C1234" s="8" t="s">
        <v>292</v>
      </c>
      <c r="D1234" s="8" t="s">
        <v>1</v>
      </c>
      <c r="E1234" s="8" t="s">
        <v>0</v>
      </c>
      <c r="F1234" s="9" t="s">
        <v>103</v>
      </c>
      <c r="G1234" s="61">
        <v>42631</v>
      </c>
      <c r="H1234" s="5"/>
      <c r="I1234" s="8"/>
      <c r="J1234" s="45">
        <f t="shared" si="83"/>
        <v>0</v>
      </c>
      <c r="K1234" s="45">
        <f t="shared" si="84"/>
        <v>0</v>
      </c>
      <c r="L1234" s="45">
        <f>COUNTIFS($C$6:$C1234,C1234,$I$6:$I1234,I1234)</f>
        <v>0</v>
      </c>
      <c r="M1234" s="45" t="s">
        <v>387</v>
      </c>
    </row>
    <row r="1235" spans="1:13" customFormat="1" x14ac:dyDescent="0.2">
      <c r="A1235" s="8" t="s">
        <v>150</v>
      </c>
      <c r="B1235" s="8" t="s">
        <v>79</v>
      </c>
      <c r="C1235" s="8" t="s">
        <v>292</v>
      </c>
      <c r="D1235" s="8" t="s">
        <v>1</v>
      </c>
      <c r="E1235" s="8" t="s">
        <v>0</v>
      </c>
      <c r="F1235" s="9" t="s">
        <v>103</v>
      </c>
      <c r="G1235" s="61">
        <v>42652</v>
      </c>
      <c r="H1235" s="5"/>
      <c r="I1235" s="8"/>
      <c r="J1235" s="45">
        <f t="shared" si="83"/>
        <v>0</v>
      </c>
      <c r="K1235" s="45">
        <f t="shared" si="84"/>
        <v>0</v>
      </c>
      <c r="L1235" s="45">
        <f>COUNTIFS($C$6:$C1235,C1235,$I$6:$I1235,I1235)</f>
        <v>0</v>
      </c>
      <c r="M1235" s="45" t="s">
        <v>387</v>
      </c>
    </row>
    <row r="1236" spans="1:13" customFormat="1" x14ac:dyDescent="0.2">
      <c r="A1236" s="8" t="s">
        <v>150</v>
      </c>
      <c r="B1236" s="8" t="s">
        <v>79</v>
      </c>
      <c r="C1236" s="8" t="s">
        <v>292</v>
      </c>
      <c r="D1236" s="8" t="s">
        <v>1</v>
      </c>
      <c r="E1236" s="8" t="s">
        <v>0</v>
      </c>
      <c r="F1236" s="9" t="s">
        <v>103</v>
      </c>
      <c r="G1236" s="61">
        <v>42645</v>
      </c>
      <c r="H1236" s="5"/>
      <c r="I1236" s="8"/>
      <c r="J1236" s="45">
        <f t="shared" si="83"/>
        <v>0</v>
      </c>
      <c r="K1236" s="45">
        <f t="shared" si="84"/>
        <v>0</v>
      </c>
      <c r="L1236" s="45">
        <f>COUNTIFS($C$6:$C1236,C1236,$I$6:$I1236,I1236)</f>
        <v>0</v>
      </c>
      <c r="M1236" s="45" t="s">
        <v>387</v>
      </c>
    </row>
    <row r="1237" spans="1:13" customFormat="1" x14ac:dyDescent="0.2">
      <c r="A1237" s="8" t="s">
        <v>150</v>
      </c>
      <c r="B1237" s="8" t="s">
        <v>79</v>
      </c>
      <c r="C1237" s="8" t="s">
        <v>292</v>
      </c>
      <c r="D1237" s="8" t="s">
        <v>1</v>
      </c>
      <c r="E1237" s="8" t="s">
        <v>0</v>
      </c>
      <c r="F1237" s="9" t="s">
        <v>103</v>
      </c>
      <c r="G1237" s="61">
        <v>42659</v>
      </c>
      <c r="H1237" s="5"/>
      <c r="I1237" s="8"/>
      <c r="J1237" s="45">
        <f t="shared" si="83"/>
        <v>0</v>
      </c>
      <c r="K1237" s="45">
        <f t="shared" si="84"/>
        <v>0</v>
      </c>
      <c r="L1237" s="45">
        <f>COUNTIFS($C$6:$C1237,C1237,$I$6:$I1237,I1237)</f>
        <v>0</v>
      </c>
      <c r="M1237" s="45" t="s">
        <v>387</v>
      </c>
    </row>
    <row r="1238" spans="1:13" customFormat="1" x14ac:dyDescent="0.2">
      <c r="A1238" s="8" t="s">
        <v>150</v>
      </c>
      <c r="B1238" s="8" t="s">
        <v>79</v>
      </c>
      <c r="C1238" s="8" t="s">
        <v>292</v>
      </c>
      <c r="D1238" s="8" t="s">
        <v>1</v>
      </c>
      <c r="E1238" s="8" t="s">
        <v>0</v>
      </c>
      <c r="F1238" s="9" t="s">
        <v>103</v>
      </c>
      <c r="G1238" s="61">
        <v>42666</v>
      </c>
      <c r="H1238" s="5"/>
      <c r="I1238" s="8"/>
      <c r="J1238" s="45">
        <f t="shared" si="83"/>
        <v>0</v>
      </c>
      <c r="K1238" s="45">
        <f t="shared" si="84"/>
        <v>0</v>
      </c>
      <c r="L1238" s="45">
        <f>COUNTIFS($C$6:$C1238,C1238,$I$6:$I1238,I1238)</f>
        <v>0</v>
      </c>
      <c r="M1238" s="45" t="s">
        <v>387</v>
      </c>
    </row>
    <row r="1239" spans="1:13" customFormat="1" x14ac:dyDescent="0.2">
      <c r="A1239" s="8" t="s">
        <v>150</v>
      </c>
      <c r="B1239" s="8" t="s">
        <v>79</v>
      </c>
      <c r="C1239" s="8" t="s">
        <v>292</v>
      </c>
      <c r="D1239" s="8" t="s">
        <v>1</v>
      </c>
      <c r="E1239" s="8" t="s">
        <v>0</v>
      </c>
      <c r="F1239" s="9" t="s">
        <v>103</v>
      </c>
      <c r="G1239" s="61">
        <v>42673</v>
      </c>
      <c r="H1239" s="5"/>
      <c r="I1239" s="8"/>
      <c r="J1239" s="45">
        <f t="shared" si="83"/>
        <v>0</v>
      </c>
      <c r="K1239" s="45">
        <f t="shared" si="84"/>
        <v>0</v>
      </c>
      <c r="L1239" s="45">
        <f>COUNTIFS($C$6:$C1239,C1239,$I$6:$I1239,I1239)</f>
        <v>0</v>
      </c>
      <c r="M1239" s="45" t="s">
        <v>387</v>
      </c>
    </row>
    <row r="1240" spans="1:13" customFormat="1" x14ac:dyDescent="0.2">
      <c r="A1240" s="8" t="s">
        <v>218</v>
      </c>
      <c r="B1240" s="8" t="s">
        <v>30</v>
      </c>
      <c r="C1240" s="8" t="str">
        <f>UPPER(A1240)&amp;" "&amp;B1240</f>
        <v>PETE Tazzie</v>
      </c>
      <c r="D1240" s="10" t="s">
        <v>1</v>
      </c>
      <c r="E1240" s="8" t="s">
        <v>0</v>
      </c>
      <c r="F1240" s="9" t="s">
        <v>103</v>
      </c>
      <c r="G1240" s="20">
        <v>42428</v>
      </c>
      <c r="H1240" s="5">
        <v>126</v>
      </c>
      <c r="I1240" s="8" t="s">
        <v>114</v>
      </c>
      <c r="J1240" s="45">
        <f t="shared" si="83"/>
        <v>126</v>
      </c>
      <c r="K1240" s="45">
        <f t="shared" si="84"/>
        <v>4.3448275862068968</v>
      </c>
      <c r="L1240" s="45">
        <f>COUNTIFS($C$6:$C1240,C1240,$I$6:$I1240,I1240)</f>
        <v>1</v>
      </c>
      <c r="M1240" s="45" t="s">
        <v>387</v>
      </c>
    </row>
    <row r="1241" spans="1:13" customFormat="1" x14ac:dyDescent="0.2">
      <c r="A1241" s="8" t="s">
        <v>218</v>
      </c>
      <c r="B1241" s="8" t="s">
        <v>30</v>
      </c>
      <c r="C1241" s="8" t="str">
        <f>UPPER(A1241)&amp;" "&amp;B1241</f>
        <v>PETE Tazzie</v>
      </c>
      <c r="D1241" s="10" t="s">
        <v>1</v>
      </c>
      <c r="E1241" s="8" t="s">
        <v>0</v>
      </c>
      <c r="F1241" s="9" t="s">
        <v>103</v>
      </c>
      <c r="G1241" s="20">
        <v>42519</v>
      </c>
      <c r="H1241" s="5">
        <v>102</v>
      </c>
      <c r="I1241" s="8" t="s">
        <v>0</v>
      </c>
      <c r="J1241" s="45">
        <f t="shared" si="83"/>
        <v>610</v>
      </c>
      <c r="K1241" s="45">
        <f t="shared" si="84"/>
        <v>21.03448275862069</v>
      </c>
      <c r="L1241" s="45">
        <f>COUNTIFS($C$6:$C1241,C1241,$I$6:$I1241,I1241)</f>
        <v>1</v>
      </c>
      <c r="M1241" s="45" t="s">
        <v>387</v>
      </c>
    </row>
    <row r="1242" spans="1:13" customFormat="1" x14ac:dyDescent="0.2">
      <c r="A1242" s="8" t="s">
        <v>218</v>
      </c>
      <c r="B1242" s="8" t="s">
        <v>30</v>
      </c>
      <c r="C1242" s="8" t="str">
        <f>UPPER(A1242)&amp;" "&amp;B1242</f>
        <v>PETE Tazzie</v>
      </c>
      <c r="D1242" s="10" t="s">
        <v>1</v>
      </c>
      <c r="E1242" s="8" t="s">
        <v>0</v>
      </c>
      <c r="F1242" s="9" t="s">
        <v>103</v>
      </c>
      <c r="G1242" s="20">
        <v>42512</v>
      </c>
      <c r="H1242" s="5">
        <v>97</v>
      </c>
      <c r="I1242" s="8" t="s">
        <v>0</v>
      </c>
      <c r="J1242" s="45">
        <f t="shared" si="83"/>
        <v>610</v>
      </c>
      <c r="K1242" s="45">
        <f t="shared" si="84"/>
        <v>21.03448275862069</v>
      </c>
      <c r="L1242" s="45">
        <f>COUNTIFS($C$6:$C1242,C1242,$I$6:$I1242,I1242)</f>
        <v>2</v>
      </c>
      <c r="M1242" s="45" t="s">
        <v>387</v>
      </c>
    </row>
    <row r="1243" spans="1:13" customFormat="1" x14ac:dyDescent="0.2">
      <c r="A1243" s="8" t="s">
        <v>218</v>
      </c>
      <c r="B1243" s="8" t="s">
        <v>30</v>
      </c>
      <c r="C1243" s="8" t="s">
        <v>344</v>
      </c>
      <c r="D1243" s="10" t="s">
        <v>1</v>
      </c>
      <c r="E1243" s="8" t="s">
        <v>0</v>
      </c>
      <c r="F1243" s="9" t="s">
        <v>103</v>
      </c>
      <c r="G1243" s="61">
        <v>42652</v>
      </c>
      <c r="H1243" s="5">
        <v>95</v>
      </c>
      <c r="I1243" s="8" t="s">
        <v>0</v>
      </c>
      <c r="J1243" s="45">
        <f t="shared" si="83"/>
        <v>610</v>
      </c>
      <c r="K1243" s="45">
        <f t="shared" si="84"/>
        <v>21.03448275862069</v>
      </c>
      <c r="L1243" s="45">
        <f>COUNTIFS($C$6:$C1243,C1243,$I$6:$I1243,I1243)</f>
        <v>3</v>
      </c>
      <c r="M1243" s="45" t="s">
        <v>387</v>
      </c>
    </row>
    <row r="1244" spans="1:13" customFormat="1" x14ac:dyDescent="0.2">
      <c r="A1244" s="8" t="s">
        <v>218</v>
      </c>
      <c r="B1244" s="8" t="s">
        <v>30</v>
      </c>
      <c r="C1244" s="8" t="s">
        <v>344</v>
      </c>
      <c r="D1244" s="10" t="s">
        <v>1</v>
      </c>
      <c r="E1244" s="8" t="s">
        <v>0</v>
      </c>
      <c r="F1244" s="9" t="s">
        <v>103</v>
      </c>
      <c r="G1244" s="61">
        <v>42624</v>
      </c>
      <c r="H1244" s="5">
        <v>87</v>
      </c>
      <c r="I1244" s="8" t="s">
        <v>0</v>
      </c>
      <c r="J1244" s="45">
        <f t="shared" si="83"/>
        <v>610</v>
      </c>
      <c r="K1244" s="45">
        <f t="shared" si="84"/>
        <v>21.03448275862069</v>
      </c>
      <c r="L1244" s="45">
        <f>COUNTIFS($C$6:$C1244,C1244,$I$6:$I1244,I1244)</f>
        <v>4</v>
      </c>
      <c r="M1244" s="45" t="s">
        <v>387</v>
      </c>
    </row>
    <row r="1245" spans="1:13" customFormat="1" x14ac:dyDescent="0.2">
      <c r="A1245" s="8" t="s">
        <v>218</v>
      </c>
      <c r="B1245" s="8" t="s">
        <v>30</v>
      </c>
      <c r="C1245" s="8" t="s">
        <v>344</v>
      </c>
      <c r="D1245" s="8" t="s">
        <v>1</v>
      </c>
      <c r="E1245" s="8" t="s">
        <v>0</v>
      </c>
      <c r="F1245" s="9" t="s">
        <v>103</v>
      </c>
      <c r="G1245" s="61">
        <v>42666</v>
      </c>
      <c r="H1245" s="5">
        <v>87</v>
      </c>
      <c r="I1245" s="8" t="s">
        <v>0</v>
      </c>
      <c r="J1245" s="45">
        <f t="shared" si="83"/>
        <v>610</v>
      </c>
      <c r="K1245" s="45">
        <f t="shared" si="84"/>
        <v>21.03448275862069</v>
      </c>
      <c r="L1245" s="45">
        <f>COUNTIFS($C$6:$C1245,C1245,$I$6:$I1245,I1245)</f>
        <v>5</v>
      </c>
      <c r="M1245" s="45" t="s">
        <v>387</v>
      </c>
    </row>
    <row r="1246" spans="1:13" customFormat="1" x14ac:dyDescent="0.2">
      <c r="A1246" s="8" t="s">
        <v>218</v>
      </c>
      <c r="B1246" s="8" t="s">
        <v>30</v>
      </c>
      <c r="C1246" s="8" t="s">
        <v>344</v>
      </c>
      <c r="D1246" s="8" t="s">
        <v>1</v>
      </c>
      <c r="E1246" s="8" t="s">
        <v>0</v>
      </c>
      <c r="F1246" s="9" t="s">
        <v>103</v>
      </c>
      <c r="G1246" s="61">
        <v>42673</v>
      </c>
      <c r="H1246" s="5">
        <v>86</v>
      </c>
      <c r="I1246" s="8" t="s">
        <v>0</v>
      </c>
      <c r="J1246" s="45">
        <f t="shared" si="83"/>
        <v>610</v>
      </c>
      <c r="K1246" s="45">
        <f t="shared" si="84"/>
        <v>21.03448275862069</v>
      </c>
      <c r="L1246" s="45">
        <f>COUNTIFS($C$6:$C1246,C1246,$I$6:$I1246,I1246)</f>
        <v>6</v>
      </c>
      <c r="M1246" s="45" t="s">
        <v>387</v>
      </c>
    </row>
    <row r="1247" spans="1:13" customFormat="1" x14ac:dyDescent="0.2">
      <c r="A1247" s="8" t="s">
        <v>218</v>
      </c>
      <c r="B1247" s="8" t="s">
        <v>30</v>
      </c>
      <c r="C1247" s="8" t="str">
        <f t="shared" ref="C1247:C1264" si="85">UPPER(A1247)&amp;" "&amp;B1247</f>
        <v>PETE Tazzie</v>
      </c>
      <c r="D1247" s="10" t="s">
        <v>1</v>
      </c>
      <c r="E1247" s="8" t="s">
        <v>0</v>
      </c>
      <c r="F1247" s="9" t="s">
        <v>103</v>
      </c>
      <c r="G1247" s="20">
        <v>42407</v>
      </c>
      <c r="H1247" s="5">
        <v>56</v>
      </c>
      <c r="I1247" s="8" t="s">
        <v>0</v>
      </c>
      <c r="J1247" s="45">
        <f t="shared" si="83"/>
        <v>610</v>
      </c>
      <c r="K1247" s="45">
        <f t="shared" si="84"/>
        <v>21.03448275862069</v>
      </c>
      <c r="L1247" s="45">
        <f>COUNTIFS($C$6:$C1247,C1247,$I$6:$I1247,I1247)</f>
        <v>7</v>
      </c>
      <c r="M1247" s="45" t="s">
        <v>387</v>
      </c>
    </row>
    <row r="1248" spans="1:13" customFormat="1" x14ac:dyDescent="0.2">
      <c r="A1248" s="8" t="s">
        <v>218</v>
      </c>
      <c r="B1248" s="8" t="s">
        <v>30</v>
      </c>
      <c r="C1248" s="8" t="str">
        <f t="shared" si="85"/>
        <v>PETE Tazzie</v>
      </c>
      <c r="D1248" s="10" t="s">
        <v>1</v>
      </c>
      <c r="E1248" s="8" t="s">
        <v>0</v>
      </c>
      <c r="F1248" s="9" t="s">
        <v>103</v>
      </c>
      <c r="G1248" s="20">
        <v>42386</v>
      </c>
      <c r="H1248" s="3"/>
      <c r="I1248" s="8"/>
      <c r="J1248" s="45">
        <f t="shared" si="83"/>
        <v>0</v>
      </c>
      <c r="K1248" s="45">
        <f t="shared" si="84"/>
        <v>0</v>
      </c>
      <c r="L1248" s="45">
        <f>COUNTIFS($C$6:$C1248,C1248,$I$6:$I1248,I1248)</f>
        <v>0</v>
      </c>
      <c r="M1248" s="45" t="s">
        <v>387</v>
      </c>
    </row>
    <row r="1249" spans="1:13" customFormat="1" x14ac:dyDescent="0.2">
      <c r="A1249" s="8" t="s">
        <v>218</v>
      </c>
      <c r="B1249" s="8" t="s">
        <v>30</v>
      </c>
      <c r="C1249" s="8" t="str">
        <f t="shared" si="85"/>
        <v>PETE Tazzie</v>
      </c>
      <c r="D1249" s="10" t="s">
        <v>1</v>
      </c>
      <c r="E1249" s="8" t="s">
        <v>0</v>
      </c>
      <c r="F1249" s="9" t="s">
        <v>103</v>
      </c>
      <c r="G1249" s="20">
        <v>42400</v>
      </c>
      <c r="H1249" s="5"/>
      <c r="I1249" s="8"/>
      <c r="J1249" s="45">
        <f t="shared" si="83"/>
        <v>0</v>
      </c>
      <c r="K1249" s="45">
        <f t="shared" si="84"/>
        <v>0</v>
      </c>
      <c r="L1249" s="45">
        <f>COUNTIFS($C$6:$C1249,C1249,$I$6:$I1249,I1249)</f>
        <v>0</v>
      </c>
      <c r="M1249" s="45" t="s">
        <v>387</v>
      </c>
    </row>
    <row r="1250" spans="1:13" customFormat="1" x14ac:dyDescent="0.2">
      <c r="A1250" s="8" t="s">
        <v>218</v>
      </c>
      <c r="B1250" s="8" t="s">
        <v>30</v>
      </c>
      <c r="C1250" s="8" t="str">
        <f t="shared" si="85"/>
        <v>PETE Tazzie</v>
      </c>
      <c r="D1250" s="10" t="s">
        <v>1</v>
      </c>
      <c r="E1250" s="8" t="s">
        <v>0</v>
      </c>
      <c r="F1250" s="9" t="s">
        <v>103</v>
      </c>
      <c r="G1250" s="20">
        <v>42414</v>
      </c>
      <c r="H1250" s="5"/>
      <c r="I1250" s="8"/>
      <c r="J1250" s="45">
        <f t="shared" si="83"/>
        <v>0</v>
      </c>
      <c r="K1250" s="45">
        <f t="shared" si="84"/>
        <v>0</v>
      </c>
      <c r="L1250" s="45">
        <f>COUNTIFS($C$6:$C1250,C1250,$I$6:$I1250,I1250)</f>
        <v>0</v>
      </c>
      <c r="M1250" s="45" t="s">
        <v>387</v>
      </c>
    </row>
    <row r="1251" spans="1:13" customFormat="1" x14ac:dyDescent="0.2">
      <c r="A1251" s="8" t="s">
        <v>218</v>
      </c>
      <c r="B1251" s="8" t="s">
        <v>30</v>
      </c>
      <c r="C1251" s="8" t="str">
        <f t="shared" si="85"/>
        <v>PETE Tazzie</v>
      </c>
      <c r="D1251" s="10" t="s">
        <v>1</v>
      </c>
      <c r="E1251" s="8" t="s">
        <v>0</v>
      </c>
      <c r="F1251" s="9" t="s">
        <v>103</v>
      </c>
      <c r="G1251" s="20">
        <v>42421</v>
      </c>
      <c r="H1251" s="5"/>
      <c r="I1251" s="8"/>
      <c r="J1251" s="45">
        <f t="shared" si="83"/>
        <v>0</v>
      </c>
      <c r="K1251" s="45">
        <f t="shared" si="84"/>
        <v>0</v>
      </c>
      <c r="L1251" s="45">
        <f>COUNTIFS($C$6:$C1251,C1251,$I$6:$I1251,I1251)</f>
        <v>0</v>
      </c>
      <c r="M1251" s="45" t="s">
        <v>387</v>
      </c>
    </row>
    <row r="1252" spans="1:13" customFormat="1" x14ac:dyDescent="0.2">
      <c r="A1252" s="8" t="s">
        <v>218</v>
      </c>
      <c r="B1252" s="8" t="s">
        <v>30</v>
      </c>
      <c r="C1252" s="8" t="str">
        <f t="shared" si="85"/>
        <v>PETE Tazzie</v>
      </c>
      <c r="D1252" s="10" t="s">
        <v>1</v>
      </c>
      <c r="E1252" s="8" t="s">
        <v>0</v>
      </c>
      <c r="F1252" s="9" t="s">
        <v>103</v>
      </c>
      <c r="G1252" s="20">
        <v>42435</v>
      </c>
      <c r="H1252" s="5"/>
      <c r="I1252" s="8"/>
      <c r="J1252" s="45">
        <f t="shared" si="83"/>
        <v>0</v>
      </c>
      <c r="K1252" s="45">
        <f t="shared" si="84"/>
        <v>0</v>
      </c>
      <c r="L1252" s="45">
        <f>COUNTIFS($C$6:$C1252,C1252,$I$6:$I1252,I1252)</f>
        <v>0</v>
      </c>
      <c r="M1252" s="45" t="s">
        <v>387</v>
      </c>
    </row>
    <row r="1253" spans="1:13" customFormat="1" x14ac:dyDescent="0.2">
      <c r="A1253" s="8" t="s">
        <v>218</v>
      </c>
      <c r="B1253" s="8" t="s">
        <v>30</v>
      </c>
      <c r="C1253" s="8" t="str">
        <f t="shared" si="85"/>
        <v>PETE Tazzie</v>
      </c>
      <c r="D1253" s="10" t="s">
        <v>1</v>
      </c>
      <c r="E1253" s="8" t="s">
        <v>0</v>
      </c>
      <c r="F1253" s="9" t="s">
        <v>103</v>
      </c>
      <c r="G1253" s="20">
        <v>42442</v>
      </c>
      <c r="H1253" s="5"/>
      <c r="I1253" s="8"/>
      <c r="J1253" s="45">
        <f t="shared" si="83"/>
        <v>0</v>
      </c>
      <c r="K1253" s="45">
        <f t="shared" si="84"/>
        <v>0</v>
      </c>
      <c r="L1253" s="45">
        <f>COUNTIFS($C$6:$C1253,C1253,$I$6:$I1253,I1253)</f>
        <v>0</v>
      </c>
      <c r="M1253" s="45" t="s">
        <v>387</v>
      </c>
    </row>
    <row r="1254" spans="1:13" customFormat="1" x14ac:dyDescent="0.2">
      <c r="A1254" s="8" t="s">
        <v>218</v>
      </c>
      <c r="B1254" s="8" t="s">
        <v>30</v>
      </c>
      <c r="C1254" s="8" t="str">
        <f t="shared" si="85"/>
        <v>PETE Tazzie</v>
      </c>
      <c r="D1254" s="10" t="s">
        <v>1</v>
      </c>
      <c r="E1254" s="8" t="s">
        <v>0</v>
      </c>
      <c r="F1254" s="9" t="s">
        <v>103</v>
      </c>
      <c r="G1254" s="20">
        <v>42449</v>
      </c>
      <c r="H1254" s="5"/>
      <c r="I1254" s="8"/>
      <c r="J1254" s="45">
        <f t="shared" si="83"/>
        <v>0</v>
      </c>
      <c r="K1254" s="45">
        <f t="shared" si="84"/>
        <v>0</v>
      </c>
      <c r="L1254" s="45">
        <f>COUNTIFS($C$6:$C1254,C1254,$I$6:$I1254,I1254)</f>
        <v>0</v>
      </c>
      <c r="M1254" s="45" t="s">
        <v>387</v>
      </c>
    </row>
    <row r="1255" spans="1:13" customFormat="1" x14ac:dyDescent="0.2">
      <c r="A1255" s="8" t="s">
        <v>218</v>
      </c>
      <c r="B1255" s="8" t="s">
        <v>30</v>
      </c>
      <c r="C1255" s="8" t="str">
        <f t="shared" si="85"/>
        <v>PETE Tazzie</v>
      </c>
      <c r="D1255" s="10" t="s">
        <v>1</v>
      </c>
      <c r="E1255" s="8" t="s">
        <v>0</v>
      </c>
      <c r="F1255" s="9" t="s">
        <v>103</v>
      </c>
      <c r="G1255" s="20">
        <v>42463</v>
      </c>
      <c r="H1255" s="5"/>
      <c r="I1255" s="8"/>
      <c r="J1255" s="45">
        <f t="shared" si="83"/>
        <v>0</v>
      </c>
      <c r="K1255" s="45">
        <f t="shared" si="84"/>
        <v>0</v>
      </c>
      <c r="L1255" s="45">
        <f>COUNTIFS($C$6:$C1255,C1255,$I$6:$I1255,I1255)</f>
        <v>0</v>
      </c>
      <c r="M1255" s="45" t="s">
        <v>387</v>
      </c>
    </row>
    <row r="1256" spans="1:13" customFormat="1" x14ac:dyDescent="0.2">
      <c r="A1256" s="8" t="s">
        <v>218</v>
      </c>
      <c r="B1256" s="8" t="s">
        <v>30</v>
      </c>
      <c r="C1256" s="8" t="str">
        <f t="shared" si="85"/>
        <v>PETE Tazzie</v>
      </c>
      <c r="D1256" s="10" t="s">
        <v>1</v>
      </c>
      <c r="E1256" s="8" t="s">
        <v>0</v>
      </c>
      <c r="F1256" s="9" t="s">
        <v>103</v>
      </c>
      <c r="G1256" s="20">
        <v>42477</v>
      </c>
      <c r="H1256" s="5"/>
      <c r="I1256" s="8"/>
      <c r="J1256" s="45">
        <f t="shared" si="83"/>
        <v>0</v>
      </c>
      <c r="K1256" s="45">
        <f t="shared" si="84"/>
        <v>0</v>
      </c>
      <c r="L1256" s="45">
        <f>COUNTIFS($C$6:$C1256,C1256,$I$6:$I1256,I1256)</f>
        <v>0</v>
      </c>
      <c r="M1256" s="45" t="s">
        <v>387</v>
      </c>
    </row>
    <row r="1257" spans="1:13" customFormat="1" x14ac:dyDescent="0.2">
      <c r="A1257" s="8" t="s">
        <v>218</v>
      </c>
      <c r="B1257" s="8" t="s">
        <v>30</v>
      </c>
      <c r="C1257" s="8" t="str">
        <f t="shared" si="85"/>
        <v>PETE Tazzie</v>
      </c>
      <c r="D1257" s="10" t="s">
        <v>1</v>
      </c>
      <c r="E1257" s="8" t="s">
        <v>0</v>
      </c>
      <c r="F1257" s="9" t="s">
        <v>103</v>
      </c>
      <c r="G1257" s="20">
        <v>42505</v>
      </c>
      <c r="H1257" s="5"/>
      <c r="I1257" s="8"/>
      <c r="J1257" s="45">
        <f t="shared" si="83"/>
        <v>0</v>
      </c>
      <c r="K1257" s="45">
        <f t="shared" si="84"/>
        <v>0</v>
      </c>
      <c r="L1257" s="45">
        <f>COUNTIFS($C$6:$C1257,C1257,$I$6:$I1257,I1257)</f>
        <v>0</v>
      </c>
      <c r="M1257" s="45" t="s">
        <v>387</v>
      </c>
    </row>
    <row r="1258" spans="1:13" customFormat="1" x14ac:dyDescent="0.2">
      <c r="A1258" s="8" t="s">
        <v>218</v>
      </c>
      <c r="B1258" s="8" t="s">
        <v>30</v>
      </c>
      <c r="C1258" s="8" t="str">
        <f t="shared" si="85"/>
        <v>PETE Tazzie</v>
      </c>
      <c r="D1258" s="10" t="s">
        <v>1</v>
      </c>
      <c r="E1258" s="8" t="s">
        <v>0</v>
      </c>
      <c r="F1258" s="9" t="s">
        <v>103</v>
      </c>
      <c r="G1258" s="20">
        <v>42526</v>
      </c>
      <c r="H1258" s="5"/>
      <c r="I1258" s="8"/>
      <c r="J1258" s="45">
        <f t="shared" si="83"/>
        <v>0</v>
      </c>
      <c r="K1258" s="45">
        <f t="shared" si="84"/>
        <v>0</v>
      </c>
      <c r="L1258" s="45">
        <f>COUNTIFS($C$6:$C1258,C1258,$I$6:$I1258,I1258)</f>
        <v>0</v>
      </c>
      <c r="M1258" s="45" t="s">
        <v>387</v>
      </c>
    </row>
    <row r="1259" spans="1:13" customFormat="1" x14ac:dyDescent="0.2">
      <c r="A1259" s="8" t="s">
        <v>218</v>
      </c>
      <c r="B1259" s="8" t="s">
        <v>30</v>
      </c>
      <c r="C1259" s="8" t="str">
        <f t="shared" si="85"/>
        <v>PETE Tazzie</v>
      </c>
      <c r="D1259" s="10" t="s">
        <v>1</v>
      </c>
      <c r="E1259" s="8" t="s">
        <v>0</v>
      </c>
      <c r="F1259" s="9" t="s">
        <v>103</v>
      </c>
      <c r="G1259" s="20">
        <v>42540</v>
      </c>
      <c r="H1259" s="5"/>
      <c r="I1259" s="8"/>
      <c r="J1259" s="45">
        <f t="shared" si="83"/>
        <v>0</v>
      </c>
      <c r="K1259" s="45">
        <f t="shared" si="84"/>
        <v>0</v>
      </c>
      <c r="L1259" s="45">
        <f>COUNTIFS($C$6:$C1259,C1259,$I$6:$I1259,I1259)</f>
        <v>0</v>
      </c>
      <c r="M1259" s="45" t="s">
        <v>387</v>
      </c>
    </row>
    <row r="1260" spans="1:13" customFormat="1" x14ac:dyDescent="0.2">
      <c r="A1260" s="8" t="s">
        <v>218</v>
      </c>
      <c r="B1260" s="8" t="s">
        <v>30</v>
      </c>
      <c r="C1260" s="8" t="str">
        <f t="shared" si="85"/>
        <v>PETE Tazzie</v>
      </c>
      <c r="D1260" s="10" t="s">
        <v>1</v>
      </c>
      <c r="E1260" s="8" t="s">
        <v>0</v>
      </c>
      <c r="F1260" s="9" t="s">
        <v>103</v>
      </c>
      <c r="G1260" s="20">
        <v>42554</v>
      </c>
      <c r="H1260" s="5"/>
      <c r="I1260" s="8"/>
      <c r="J1260" s="45">
        <f t="shared" si="83"/>
        <v>0</v>
      </c>
      <c r="K1260" s="45">
        <f t="shared" si="84"/>
        <v>0</v>
      </c>
      <c r="L1260" s="45">
        <f>COUNTIFS($C$6:$C1260,C1260,$I$6:$I1260,I1260)</f>
        <v>0</v>
      </c>
      <c r="M1260" s="45" t="s">
        <v>387</v>
      </c>
    </row>
    <row r="1261" spans="1:13" customFormat="1" x14ac:dyDescent="0.2">
      <c r="A1261" s="8" t="s">
        <v>218</v>
      </c>
      <c r="B1261" s="8" t="s">
        <v>30</v>
      </c>
      <c r="C1261" s="8" t="str">
        <f t="shared" si="85"/>
        <v>PETE Tazzie</v>
      </c>
      <c r="D1261" s="10" t="s">
        <v>1</v>
      </c>
      <c r="E1261" s="8" t="s">
        <v>0</v>
      </c>
      <c r="F1261" s="9" t="s">
        <v>103</v>
      </c>
      <c r="G1261" s="20">
        <v>42561</v>
      </c>
      <c r="H1261" s="5"/>
      <c r="I1261" s="8"/>
      <c r="J1261" s="45">
        <f t="shared" si="83"/>
        <v>0</v>
      </c>
      <c r="K1261" s="45">
        <f t="shared" si="84"/>
        <v>0</v>
      </c>
      <c r="L1261" s="45">
        <f>COUNTIFS($C$6:$C1261,C1261,$I$6:$I1261,I1261)</f>
        <v>0</v>
      </c>
      <c r="M1261" s="45" t="s">
        <v>387</v>
      </c>
    </row>
    <row r="1262" spans="1:13" customFormat="1" x14ac:dyDescent="0.2">
      <c r="A1262" s="8" t="s">
        <v>218</v>
      </c>
      <c r="B1262" s="8" t="s">
        <v>30</v>
      </c>
      <c r="C1262" s="8" t="str">
        <f t="shared" si="85"/>
        <v>PETE Tazzie</v>
      </c>
      <c r="D1262" s="10" t="s">
        <v>1</v>
      </c>
      <c r="E1262" s="8" t="s">
        <v>0</v>
      </c>
      <c r="F1262" s="9" t="s">
        <v>103</v>
      </c>
      <c r="G1262" s="20">
        <v>42589</v>
      </c>
      <c r="H1262" s="5"/>
      <c r="I1262" s="8"/>
      <c r="J1262" s="45">
        <f t="shared" si="83"/>
        <v>0</v>
      </c>
      <c r="K1262" s="45">
        <f t="shared" si="84"/>
        <v>0</v>
      </c>
      <c r="L1262" s="45">
        <f>COUNTIFS($C$6:$C1262,C1262,$I$6:$I1262,I1262)</f>
        <v>0</v>
      </c>
      <c r="M1262" s="45" t="s">
        <v>387</v>
      </c>
    </row>
    <row r="1263" spans="1:13" customFormat="1" x14ac:dyDescent="0.2">
      <c r="A1263" s="8" t="s">
        <v>218</v>
      </c>
      <c r="B1263" s="8" t="s">
        <v>30</v>
      </c>
      <c r="C1263" s="8" t="str">
        <f t="shared" si="85"/>
        <v>PETE Tazzie</v>
      </c>
      <c r="D1263" s="10" t="s">
        <v>1</v>
      </c>
      <c r="E1263" s="8" t="s">
        <v>0</v>
      </c>
      <c r="F1263" s="9" t="s">
        <v>103</v>
      </c>
      <c r="G1263" s="20">
        <v>42596</v>
      </c>
      <c r="H1263" s="5"/>
      <c r="I1263" s="8"/>
      <c r="J1263" s="45">
        <f t="shared" si="83"/>
        <v>0</v>
      </c>
      <c r="K1263" s="45">
        <f t="shared" si="84"/>
        <v>0</v>
      </c>
      <c r="L1263" s="45">
        <f>COUNTIFS($C$6:$C1263,C1263,$I$6:$I1263,I1263)</f>
        <v>0</v>
      </c>
      <c r="M1263" s="45" t="s">
        <v>387</v>
      </c>
    </row>
    <row r="1264" spans="1:13" customFormat="1" x14ac:dyDescent="0.2">
      <c r="A1264" s="8" t="s">
        <v>218</v>
      </c>
      <c r="B1264" s="8" t="s">
        <v>30</v>
      </c>
      <c r="C1264" s="8" t="str">
        <f t="shared" si="85"/>
        <v>PETE Tazzie</v>
      </c>
      <c r="D1264" s="10" t="s">
        <v>1</v>
      </c>
      <c r="E1264" s="8" t="s">
        <v>0</v>
      </c>
      <c r="F1264" s="9" t="s">
        <v>103</v>
      </c>
      <c r="G1264" s="20">
        <v>42610</v>
      </c>
      <c r="H1264" s="5"/>
      <c r="I1264" s="8"/>
      <c r="J1264" s="45">
        <f t="shared" si="83"/>
        <v>0</v>
      </c>
      <c r="K1264" s="45">
        <f t="shared" si="84"/>
        <v>0</v>
      </c>
      <c r="L1264" s="45">
        <f>COUNTIFS($C$6:$C1264,C1264,$I$6:$I1264,I1264)</f>
        <v>0</v>
      </c>
      <c r="M1264" s="45" t="s">
        <v>387</v>
      </c>
    </row>
    <row r="1265" spans="1:13" customFormat="1" x14ac:dyDescent="0.2">
      <c r="A1265" s="8" t="s">
        <v>218</v>
      </c>
      <c r="B1265" s="8" t="s">
        <v>30</v>
      </c>
      <c r="C1265" s="8" t="s">
        <v>344</v>
      </c>
      <c r="D1265" s="10" t="s">
        <v>1</v>
      </c>
      <c r="E1265" s="8" t="s">
        <v>0</v>
      </c>
      <c r="F1265" s="9" t="s">
        <v>103</v>
      </c>
      <c r="G1265" s="61">
        <v>42617</v>
      </c>
      <c r="H1265" s="5"/>
      <c r="I1265" s="8"/>
      <c r="J1265" s="45">
        <f t="shared" si="83"/>
        <v>0</v>
      </c>
      <c r="K1265" s="45">
        <f t="shared" si="84"/>
        <v>0</v>
      </c>
      <c r="L1265" s="45">
        <f>COUNTIFS($C$6:$C1265,C1265,$I$6:$I1265,I1265)</f>
        <v>0</v>
      </c>
      <c r="M1265" s="45" t="s">
        <v>387</v>
      </c>
    </row>
    <row r="1266" spans="1:13" customFormat="1" x14ac:dyDescent="0.2">
      <c r="A1266" s="8" t="s">
        <v>218</v>
      </c>
      <c r="B1266" s="8" t="s">
        <v>30</v>
      </c>
      <c r="C1266" s="8" t="s">
        <v>344</v>
      </c>
      <c r="D1266" s="10" t="s">
        <v>1</v>
      </c>
      <c r="E1266" s="8" t="s">
        <v>0</v>
      </c>
      <c r="F1266" s="9" t="s">
        <v>103</v>
      </c>
      <c r="G1266" s="61">
        <v>42631</v>
      </c>
      <c r="H1266" s="5"/>
      <c r="I1266" s="8"/>
      <c r="J1266" s="45">
        <f t="shared" si="83"/>
        <v>0</v>
      </c>
      <c r="K1266" s="45">
        <f t="shared" si="84"/>
        <v>0</v>
      </c>
      <c r="L1266" s="45">
        <f>COUNTIFS($C$6:$C1266,C1266,$I$6:$I1266,I1266)</f>
        <v>0</v>
      </c>
      <c r="M1266" s="45" t="s">
        <v>387</v>
      </c>
    </row>
    <row r="1267" spans="1:13" customFormat="1" x14ac:dyDescent="0.2">
      <c r="A1267" s="8" t="s">
        <v>218</v>
      </c>
      <c r="B1267" s="8" t="s">
        <v>30</v>
      </c>
      <c r="C1267" s="8" t="s">
        <v>344</v>
      </c>
      <c r="D1267" s="8" t="s">
        <v>1</v>
      </c>
      <c r="E1267" s="8" t="s">
        <v>0</v>
      </c>
      <c r="F1267" s="9" t="s">
        <v>103</v>
      </c>
      <c r="G1267" s="61">
        <v>42645</v>
      </c>
      <c r="H1267" s="5"/>
      <c r="I1267" s="8"/>
      <c r="J1267" s="45">
        <f t="shared" si="83"/>
        <v>0</v>
      </c>
      <c r="K1267" s="45">
        <f t="shared" si="84"/>
        <v>0</v>
      </c>
      <c r="L1267" s="45">
        <f>COUNTIFS($C$6:$C1267,C1267,$I$6:$I1267,I1267)</f>
        <v>0</v>
      </c>
      <c r="M1267" s="45" t="s">
        <v>387</v>
      </c>
    </row>
    <row r="1268" spans="1:13" customFormat="1" x14ac:dyDescent="0.2">
      <c r="A1268" s="8" t="s">
        <v>218</v>
      </c>
      <c r="B1268" s="8" t="s">
        <v>30</v>
      </c>
      <c r="C1268" s="8" t="s">
        <v>344</v>
      </c>
      <c r="D1268" s="8" t="s">
        <v>1</v>
      </c>
      <c r="E1268" s="8" t="s">
        <v>0</v>
      </c>
      <c r="F1268" s="9" t="s">
        <v>103</v>
      </c>
      <c r="G1268" s="61">
        <v>42659</v>
      </c>
      <c r="H1268" s="5"/>
      <c r="I1268" s="8"/>
      <c r="J1268" s="45">
        <f t="shared" si="83"/>
        <v>0</v>
      </c>
      <c r="K1268" s="45">
        <f t="shared" si="84"/>
        <v>0</v>
      </c>
      <c r="L1268" s="45">
        <f>COUNTIFS($C$6:$C1268,C1268,$I$6:$I1268,I1268)</f>
        <v>0</v>
      </c>
      <c r="M1268" s="45" t="s">
        <v>387</v>
      </c>
    </row>
    <row r="1269" spans="1:13" customFormat="1" x14ac:dyDescent="0.2">
      <c r="A1269" s="8" t="s">
        <v>123</v>
      </c>
      <c r="B1269" s="8" t="s">
        <v>16</v>
      </c>
      <c r="C1269" s="8" t="str">
        <f>UPPER(A1269)&amp;" "&amp;B1269</f>
        <v>POTTER Sean</v>
      </c>
      <c r="D1269" s="8" t="s">
        <v>1</v>
      </c>
      <c r="E1269" s="8" t="s">
        <v>114</v>
      </c>
      <c r="F1269" s="9" t="s">
        <v>103</v>
      </c>
      <c r="G1269" s="20">
        <v>42463</v>
      </c>
      <c r="H1269" s="5">
        <v>189</v>
      </c>
      <c r="I1269" s="8" t="s">
        <v>114</v>
      </c>
      <c r="J1269" s="45">
        <f t="shared" si="83"/>
        <v>4223</v>
      </c>
      <c r="K1269" s="45">
        <f t="shared" si="84"/>
        <v>145.62068965517241</v>
      </c>
      <c r="L1269" s="45">
        <f>COUNTIFS($C$6:$C1269,C1269,$I$6:$I1269,I1269)</f>
        <v>1</v>
      </c>
      <c r="M1269" s="45" t="s">
        <v>386</v>
      </c>
    </row>
    <row r="1270" spans="1:13" customFormat="1" x14ac:dyDescent="0.2">
      <c r="A1270" s="8" t="s">
        <v>123</v>
      </c>
      <c r="B1270" s="8" t="s">
        <v>16</v>
      </c>
      <c r="C1270" s="8" t="s">
        <v>293</v>
      </c>
      <c r="D1270" s="8" t="s">
        <v>1</v>
      </c>
      <c r="E1270" s="8" t="s">
        <v>114</v>
      </c>
      <c r="F1270" s="9" t="s">
        <v>103</v>
      </c>
      <c r="G1270" s="61">
        <v>42666</v>
      </c>
      <c r="H1270" s="5">
        <v>178</v>
      </c>
      <c r="I1270" s="8" t="s">
        <v>114</v>
      </c>
      <c r="J1270" s="45">
        <f t="shared" si="83"/>
        <v>4223</v>
      </c>
      <c r="K1270" s="45">
        <f t="shared" si="84"/>
        <v>145.62068965517241</v>
      </c>
      <c r="L1270" s="45">
        <f>COUNTIFS($C$6:$C1270,C1270,$I$6:$I1270,I1270)</f>
        <v>2</v>
      </c>
      <c r="M1270" s="45" t="s">
        <v>386</v>
      </c>
    </row>
    <row r="1271" spans="1:13" customFormat="1" x14ac:dyDescent="0.2">
      <c r="A1271" s="8" t="s">
        <v>123</v>
      </c>
      <c r="B1271" s="8" t="s">
        <v>16</v>
      </c>
      <c r="C1271" s="8" t="str">
        <f>UPPER(A1271)&amp;" "&amp;B1271</f>
        <v>POTTER Sean</v>
      </c>
      <c r="D1271" s="8" t="s">
        <v>1</v>
      </c>
      <c r="E1271" s="8" t="s">
        <v>114</v>
      </c>
      <c r="F1271" s="9" t="s">
        <v>103</v>
      </c>
      <c r="G1271" s="20">
        <v>42407</v>
      </c>
      <c r="H1271" s="5">
        <v>177</v>
      </c>
      <c r="I1271" s="8" t="s">
        <v>114</v>
      </c>
      <c r="J1271" s="45">
        <f t="shared" si="83"/>
        <v>4223</v>
      </c>
      <c r="K1271" s="45">
        <f t="shared" si="84"/>
        <v>145.62068965517241</v>
      </c>
      <c r="L1271" s="45">
        <f>COUNTIFS($C$6:$C1271,C1271,$I$6:$I1271,I1271)</f>
        <v>3</v>
      </c>
      <c r="M1271" s="45" t="s">
        <v>386</v>
      </c>
    </row>
    <row r="1272" spans="1:13" customFormat="1" x14ac:dyDescent="0.2">
      <c r="A1272" s="8" t="s">
        <v>123</v>
      </c>
      <c r="B1272" s="8" t="s">
        <v>16</v>
      </c>
      <c r="C1272" s="8" t="str">
        <f>UPPER(A1272)&amp;" "&amp;B1272</f>
        <v>POTTER Sean</v>
      </c>
      <c r="D1272" s="8" t="s">
        <v>1</v>
      </c>
      <c r="E1272" s="8" t="s">
        <v>114</v>
      </c>
      <c r="F1272" s="9" t="s">
        <v>103</v>
      </c>
      <c r="G1272" s="20">
        <v>42421</v>
      </c>
      <c r="H1272" s="5">
        <v>177</v>
      </c>
      <c r="I1272" s="8" t="s">
        <v>114</v>
      </c>
      <c r="J1272" s="45">
        <f t="shared" si="83"/>
        <v>4223</v>
      </c>
      <c r="K1272" s="45">
        <f t="shared" si="84"/>
        <v>145.62068965517241</v>
      </c>
      <c r="L1272" s="45">
        <f>COUNTIFS($C$6:$C1272,C1272,$I$6:$I1272,I1272)</f>
        <v>4</v>
      </c>
      <c r="M1272" s="45" t="s">
        <v>386</v>
      </c>
    </row>
    <row r="1273" spans="1:13" customFormat="1" x14ac:dyDescent="0.2">
      <c r="A1273" s="8" t="s">
        <v>123</v>
      </c>
      <c r="B1273" s="8" t="s">
        <v>16</v>
      </c>
      <c r="C1273" s="8" t="s">
        <v>293</v>
      </c>
      <c r="D1273" s="8" t="s">
        <v>1</v>
      </c>
      <c r="E1273" s="8" t="s">
        <v>114</v>
      </c>
      <c r="F1273" s="9" t="s">
        <v>103</v>
      </c>
      <c r="G1273" s="61">
        <v>42659</v>
      </c>
      <c r="H1273" s="5">
        <v>177</v>
      </c>
      <c r="I1273" s="8" t="s">
        <v>114</v>
      </c>
      <c r="J1273" s="45">
        <f t="shared" si="83"/>
        <v>4223</v>
      </c>
      <c r="K1273" s="45">
        <f t="shared" si="84"/>
        <v>145.62068965517241</v>
      </c>
      <c r="L1273" s="45">
        <f>COUNTIFS($C$6:$C1273,C1273,$I$6:$I1273,I1273)</f>
        <v>5</v>
      </c>
      <c r="M1273" s="45" t="s">
        <v>386</v>
      </c>
    </row>
    <row r="1274" spans="1:13" customFormat="1" x14ac:dyDescent="0.2">
      <c r="A1274" s="8" t="s">
        <v>123</v>
      </c>
      <c r="B1274" s="8" t="s">
        <v>16</v>
      </c>
      <c r="C1274" s="8" t="str">
        <f>UPPER(A1274)&amp;" "&amp;B1274</f>
        <v>POTTER Sean</v>
      </c>
      <c r="D1274" s="8" t="s">
        <v>1</v>
      </c>
      <c r="E1274" s="8" t="s">
        <v>114</v>
      </c>
      <c r="F1274" s="9" t="s">
        <v>103</v>
      </c>
      <c r="G1274" s="20">
        <v>42561</v>
      </c>
      <c r="H1274" s="5">
        <v>173</v>
      </c>
      <c r="I1274" s="8" t="s">
        <v>114</v>
      </c>
      <c r="J1274" s="45">
        <f t="shared" si="83"/>
        <v>4223</v>
      </c>
      <c r="K1274" s="45">
        <f t="shared" si="84"/>
        <v>145.62068965517241</v>
      </c>
      <c r="L1274" s="45">
        <f>COUNTIFS($C$6:$C1274,C1274,$I$6:$I1274,I1274)</f>
        <v>6</v>
      </c>
      <c r="M1274" s="45" t="s">
        <v>386</v>
      </c>
    </row>
    <row r="1275" spans="1:13" customFormat="1" x14ac:dyDescent="0.2">
      <c r="A1275" s="8" t="s">
        <v>123</v>
      </c>
      <c r="B1275" s="8" t="s">
        <v>16</v>
      </c>
      <c r="C1275" s="8" t="str">
        <f>UPPER(A1275)&amp;" "&amp;B1275</f>
        <v>POTTER Sean</v>
      </c>
      <c r="D1275" s="8" t="s">
        <v>1</v>
      </c>
      <c r="E1275" s="8" t="s">
        <v>114</v>
      </c>
      <c r="F1275" s="9" t="s">
        <v>103</v>
      </c>
      <c r="G1275" s="20">
        <v>42428</v>
      </c>
      <c r="H1275" s="5">
        <v>170</v>
      </c>
      <c r="I1275" s="8" t="s">
        <v>114</v>
      </c>
      <c r="J1275" s="45">
        <f t="shared" si="83"/>
        <v>4223</v>
      </c>
      <c r="K1275" s="45">
        <f t="shared" si="84"/>
        <v>145.62068965517241</v>
      </c>
      <c r="L1275" s="45">
        <f>COUNTIFS($C$6:$C1275,C1275,$I$6:$I1275,I1275)</f>
        <v>7</v>
      </c>
      <c r="M1275" s="45" t="s">
        <v>386</v>
      </c>
    </row>
    <row r="1276" spans="1:13" customFormat="1" x14ac:dyDescent="0.2">
      <c r="A1276" s="8" t="s">
        <v>123</v>
      </c>
      <c r="B1276" s="8" t="s">
        <v>16</v>
      </c>
      <c r="C1276" s="8" t="s">
        <v>293</v>
      </c>
      <c r="D1276" s="8" t="s">
        <v>1</v>
      </c>
      <c r="E1276" s="8" t="s">
        <v>114</v>
      </c>
      <c r="F1276" s="9" t="s">
        <v>103</v>
      </c>
      <c r="G1276" s="61">
        <v>42645</v>
      </c>
      <c r="H1276" s="5">
        <v>170</v>
      </c>
      <c r="I1276" s="8" t="s">
        <v>114</v>
      </c>
      <c r="J1276" s="45">
        <f t="shared" si="83"/>
        <v>4223</v>
      </c>
      <c r="K1276" s="45">
        <f t="shared" si="84"/>
        <v>145.62068965517241</v>
      </c>
      <c r="L1276" s="45">
        <f>COUNTIFS($C$6:$C1276,C1276,$I$6:$I1276,I1276)</f>
        <v>8</v>
      </c>
      <c r="M1276" s="45" t="s">
        <v>386</v>
      </c>
    </row>
    <row r="1277" spans="1:13" customFormat="1" x14ac:dyDescent="0.2">
      <c r="A1277" s="8" t="s">
        <v>123</v>
      </c>
      <c r="B1277" s="8" t="s">
        <v>16</v>
      </c>
      <c r="C1277" s="8" t="str">
        <f t="shared" ref="C1277:C1282" si="86">UPPER(A1277)&amp;" "&amp;B1277</f>
        <v>POTTER Sean</v>
      </c>
      <c r="D1277" s="8" t="s">
        <v>1</v>
      </c>
      <c r="E1277" s="8" t="s">
        <v>114</v>
      </c>
      <c r="F1277" s="9" t="s">
        <v>103</v>
      </c>
      <c r="G1277" s="20">
        <v>42540</v>
      </c>
      <c r="H1277" s="5">
        <v>169</v>
      </c>
      <c r="I1277" s="8" t="s">
        <v>114</v>
      </c>
      <c r="J1277" s="45">
        <f t="shared" si="83"/>
        <v>4223</v>
      </c>
      <c r="K1277" s="45">
        <f t="shared" si="84"/>
        <v>145.62068965517241</v>
      </c>
      <c r="L1277" s="45">
        <f>COUNTIFS($C$6:$C1277,C1277,$I$6:$I1277,I1277)</f>
        <v>9</v>
      </c>
      <c r="M1277" s="45" t="s">
        <v>386</v>
      </c>
    </row>
    <row r="1278" spans="1:13" customFormat="1" x14ac:dyDescent="0.2">
      <c r="A1278" s="8" t="s">
        <v>123</v>
      </c>
      <c r="B1278" s="8" t="s">
        <v>16</v>
      </c>
      <c r="C1278" s="8" t="str">
        <f t="shared" si="86"/>
        <v>POTTER Sean</v>
      </c>
      <c r="D1278" s="8" t="s">
        <v>1</v>
      </c>
      <c r="E1278" s="8" t="s">
        <v>114</v>
      </c>
      <c r="F1278" s="9" t="s">
        <v>103</v>
      </c>
      <c r="G1278" s="20">
        <v>42526</v>
      </c>
      <c r="H1278" s="5">
        <v>167</v>
      </c>
      <c r="I1278" s="8" t="s">
        <v>114</v>
      </c>
      <c r="J1278" s="45">
        <f t="shared" si="83"/>
        <v>4223</v>
      </c>
      <c r="K1278" s="45">
        <f t="shared" si="84"/>
        <v>145.62068965517241</v>
      </c>
      <c r="L1278" s="45">
        <f>COUNTIFS($C$6:$C1278,C1278,$I$6:$I1278,I1278)</f>
        <v>10</v>
      </c>
      <c r="M1278" s="45" t="s">
        <v>386</v>
      </c>
    </row>
    <row r="1279" spans="1:13" customFormat="1" x14ac:dyDescent="0.2">
      <c r="A1279" s="8" t="s">
        <v>123</v>
      </c>
      <c r="B1279" s="8" t="s">
        <v>16</v>
      </c>
      <c r="C1279" s="8" t="str">
        <f t="shared" si="86"/>
        <v>POTTER Sean</v>
      </c>
      <c r="D1279" s="8" t="s">
        <v>1</v>
      </c>
      <c r="E1279" s="8" t="s">
        <v>114</v>
      </c>
      <c r="F1279" s="9" t="s">
        <v>103</v>
      </c>
      <c r="G1279" s="20">
        <v>42519</v>
      </c>
      <c r="H1279" s="5">
        <v>166</v>
      </c>
      <c r="I1279" s="8" t="s">
        <v>114</v>
      </c>
      <c r="J1279" s="45">
        <f t="shared" si="83"/>
        <v>4223</v>
      </c>
      <c r="K1279" s="45">
        <f t="shared" si="84"/>
        <v>145.62068965517241</v>
      </c>
      <c r="L1279" s="45">
        <f>COUNTIFS($C$6:$C1279,C1279,$I$6:$I1279,I1279)</f>
        <v>11</v>
      </c>
      <c r="M1279" s="45" t="s">
        <v>386</v>
      </c>
    </row>
    <row r="1280" spans="1:13" customFormat="1" x14ac:dyDescent="0.2">
      <c r="A1280" s="8" t="s">
        <v>123</v>
      </c>
      <c r="B1280" s="8" t="s">
        <v>16</v>
      </c>
      <c r="C1280" s="8" t="str">
        <f t="shared" si="86"/>
        <v>POTTER Sean</v>
      </c>
      <c r="D1280" s="8" t="s">
        <v>1</v>
      </c>
      <c r="E1280" s="8" t="s">
        <v>114</v>
      </c>
      <c r="F1280" s="9" t="s">
        <v>103</v>
      </c>
      <c r="G1280" s="20">
        <v>42386</v>
      </c>
      <c r="H1280" s="3">
        <v>164</v>
      </c>
      <c r="I1280" s="8" t="s">
        <v>114</v>
      </c>
      <c r="J1280" s="45">
        <f t="shared" si="83"/>
        <v>4223</v>
      </c>
      <c r="K1280" s="45">
        <f t="shared" si="84"/>
        <v>145.62068965517241</v>
      </c>
      <c r="L1280" s="45">
        <f>COUNTIFS($C$6:$C1280,C1280,$I$6:$I1280,I1280)</f>
        <v>12</v>
      </c>
      <c r="M1280" s="45" t="s">
        <v>386</v>
      </c>
    </row>
    <row r="1281" spans="1:13" customFormat="1" x14ac:dyDescent="0.2">
      <c r="A1281" s="8" t="s">
        <v>123</v>
      </c>
      <c r="B1281" s="8" t="s">
        <v>16</v>
      </c>
      <c r="C1281" s="8" t="str">
        <f t="shared" si="86"/>
        <v>POTTER Sean</v>
      </c>
      <c r="D1281" s="8" t="s">
        <v>1</v>
      </c>
      <c r="E1281" s="8" t="s">
        <v>114</v>
      </c>
      <c r="F1281" s="9" t="s">
        <v>103</v>
      </c>
      <c r="G1281" s="20">
        <v>42449</v>
      </c>
      <c r="H1281" s="5">
        <v>162</v>
      </c>
      <c r="I1281" s="8" t="s">
        <v>114</v>
      </c>
      <c r="J1281" s="45">
        <f t="shared" si="83"/>
        <v>4223</v>
      </c>
      <c r="K1281" s="45">
        <f t="shared" si="84"/>
        <v>145.62068965517241</v>
      </c>
      <c r="L1281" s="45">
        <f>COUNTIFS($C$6:$C1281,C1281,$I$6:$I1281,I1281)</f>
        <v>13</v>
      </c>
      <c r="M1281" s="45" t="s">
        <v>386</v>
      </c>
    </row>
    <row r="1282" spans="1:13" customFormat="1" x14ac:dyDescent="0.2">
      <c r="A1282" s="8" t="s">
        <v>123</v>
      </c>
      <c r="B1282" s="8" t="s">
        <v>16</v>
      </c>
      <c r="C1282" s="8" t="str">
        <f t="shared" si="86"/>
        <v>POTTER Sean</v>
      </c>
      <c r="D1282" s="8" t="s">
        <v>1</v>
      </c>
      <c r="E1282" s="8" t="s">
        <v>114</v>
      </c>
      <c r="F1282" s="9" t="s">
        <v>103</v>
      </c>
      <c r="G1282" s="20">
        <v>42589</v>
      </c>
      <c r="H1282" s="5">
        <v>160</v>
      </c>
      <c r="I1282" s="8" t="s">
        <v>114</v>
      </c>
      <c r="J1282" s="45">
        <f t="shared" si="83"/>
        <v>4223</v>
      </c>
      <c r="K1282" s="45">
        <f t="shared" si="84"/>
        <v>145.62068965517241</v>
      </c>
      <c r="L1282" s="45">
        <f>COUNTIFS($C$6:$C1282,C1282,$I$6:$I1282,I1282)</f>
        <v>14</v>
      </c>
      <c r="M1282" s="45" t="s">
        <v>386</v>
      </c>
    </row>
    <row r="1283" spans="1:13" customFormat="1" x14ac:dyDescent="0.2">
      <c r="A1283" s="8" t="s">
        <v>123</v>
      </c>
      <c r="B1283" s="8" t="s">
        <v>16</v>
      </c>
      <c r="C1283" s="8" t="s">
        <v>293</v>
      </c>
      <c r="D1283" s="8" t="s">
        <v>1</v>
      </c>
      <c r="E1283" s="8" t="s">
        <v>114</v>
      </c>
      <c r="F1283" s="9" t="s">
        <v>103</v>
      </c>
      <c r="G1283" s="61">
        <v>42652</v>
      </c>
      <c r="H1283" s="5">
        <v>160</v>
      </c>
      <c r="I1283" s="8" t="s">
        <v>114</v>
      </c>
      <c r="J1283" s="45">
        <f t="shared" si="83"/>
        <v>4223</v>
      </c>
      <c r="K1283" s="45">
        <f t="shared" si="84"/>
        <v>145.62068965517241</v>
      </c>
      <c r="L1283" s="45">
        <f>COUNTIFS($C$6:$C1283,C1283,$I$6:$I1283,I1283)</f>
        <v>15</v>
      </c>
      <c r="M1283" s="45" t="s">
        <v>386</v>
      </c>
    </row>
    <row r="1284" spans="1:13" customFormat="1" x14ac:dyDescent="0.2">
      <c r="A1284" s="8" t="s">
        <v>123</v>
      </c>
      <c r="B1284" s="8" t="s">
        <v>16</v>
      </c>
      <c r="C1284" s="8" t="str">
        <f>UPPER(A1284)&amp;" "&amp;B1284</f>
        <v>POTTER Sean</v>
      </c>
      <c r="D1284" s="8" t="s">
        <v>1</v>
      </c>
      <c r="E1284" s="8" t="s">
        <v>114</v>
      </c>
      <c r="F1284" s="9" t="s">
        <v>103</v>
      </c>
      <c r="G1284" s="20">
        <v>42414</v>
      </c>
      <c r="H1284" s="5">
        <v>157</v>
      </c>
      <c r="I1284" s="8" t="s">
        <v>114</v>
      </c>
      <c r="J1284" s="45">
        <f t="shared" si="83"/>
        <v>4223</v>
      </c>
      <c r="K1284" s="45">
        <f t="shared" si="84"/>
        <v>145.62068965517241</v>
      </c>
      <c r="L1284" s="45">
        <f>COUNTIFS($C$6:$C1284,C1284,$I$6:$I1284,I1284)</f>
        <v>16</v>
      </c>
      <c r="M1284" s="45" t="s">
        <v>386</v>
      </c>
    </row>
    <row r="1285" spans="1:13" customFormat="1" x14ac:dyDescent="0.2">
      <c r="A1285" s="8" t="s">
        <v>123</v>
      </c>
      <c r="B1285" s="8" t="s">
        <v>16</v>
      </c>
      <c r="C1285" s="8" t="s">
        <v>293</v>
      </c>
      <c r="D1285" s="8" t="s">
        <v>1</v>
      </c>
      <c r="E1285" s="8" t="s">
        <v>114</v>
      </c>
      <c r="F1285" s="9" t="s">
        <v>103</v>
      </c>
      <c r="G1285" s="61">
        <v>42624</v>
      </c>
      <c r="H1285" s="5">
        <v>157</v>
      </c>
      <c r="I1285" s="8" t="s">
        <v>114</v>
      </c>
      <c r="J1285" s="45">
        <f t="shared" si="83"/>
        <v>4223</v>
      </c>
      <c r="K1285" s="45">
        <f t="shared" si="84"/>
        <v>145.62068965517241</v>
      </c>
      <c r="L1285" s="45">
        <f>COUNTIFS($C$6:$C1285,C1285,$I$6:$I1285,I1285)</f>
        <v>17</v>
      </c>
      <c r="M1285" s="45" t="s">
        <v>386</v>
      </c>
    </row>
    <row r="1286" spans="1:13" customFormat="1" x14ac:dyDescent="0.2">
      <c r="A1286" s="8" t="s">
        <v>123</v>
      </c>
      <c r="B1286" s="8" t="s">
        <v>16</v>
      </c>
      <c r="C1286" s="8" t="str">
        <f>UPPER(A1286)&amp;" "&amp;B1286</f>
        <v>POTTER Sean</v>
      </c>
      <c r="D1286" s="8" t="s">
        <v>1</v>
      </c>
      <c r="E1286" s="8" t="s">
        <v>114</v>
      </c>
      <c r="F1286" s="9" t="s">
        <v>103</v>
      </c>
      <c r="G1286" s="20">
        <v>42554</v>
      </c>
      <c r="H1286" s="5">
        <v>156</v>
      </c>
      <c r="I1286" s="8" t="s">
        <v>114</v>
      </c>
      <c r="J1286" s="45">
        <f t="shared" si="83"/>
        <v>4223</v>
      </c>
      <c r="K1286" s="45">
        <f t="shared" si="84"/>
        <v>145.62068965517241</v>
      </c>
      <c r="L1286" s="45">
        <f>COUNTIFS($C$6:$C1286,C1286,$I$6:$I1286,I1286)</f>
        <v>18</v>
      </c>
      <c r="M1286" s="45" t="s">
        <v>386</v>
      </c>
    </row>
    <row r="1287" spans="1:13" customFormat="1" x14ac:dyDescent="0.2">
      <c r="A1287" s="8" t="s">
        <v>123</v>
      </c>
      <c r="B1287" s="8" t="s">
        <v>16</v>
      </c>
      <c r="C1287" s="8" t="str">
        <f>UPPER(A1287)&amp;" "&amp;B1287</f>
        <v>POTTER Sean</v>
      </c>
      <c r="D1287" s="8" t="s">
        <v>1</v>
      </c>
      <c r="E1287" s="8" t="s">
        <v>114</v>
      </c>
      <c r="F1287" s="9" t="s">
        <v>103</v>
      </c>
      <c r="G1287" s="20">
        <v>42400</v>
      </c>
      <c r="H1287" s="5">
        <v>154</v>
      </c>
      <c r="I1287" s="8" t="s">
        <v>114</v>
      </c>
      <c r="J1287" s="45">
        <f t="shared" ref="J1287:J1350" si="87">SUMIFS($H$6:$H$3208,$C$6:$C$3208,$C1287,$I$6:$I$3208,$I1287)</f>
        <v>4223</v>
      </c>
      <c r="K1287" s="45">
        <f t="shared" ref="K1287:K1350" si="88">IFERROR(J1287/$G$5,0)</f>
        <v>145.62068965517241</v>
      </c>
      <c r="L1287" s="45">
        <f>COUNTIFS($C$6:$C1287,C1287,$I$6:$I1287,I1287)</f>
        <v>19</v>
      </c>
      <c r="M1287" s="45" t="s">
        <v>386</v>
      </c>
    </row>
    <row r="1288" spans="1:13" customFormat="1" x14ac:dyDescent="0.2">
      <c r="A1288" s="8" t="s">
        <v>123</v>
      </c>
      <c r="B1288" s="8" t="s">
        <v>16</v>
      </c>
      <c r="C1288" s="8" t="s">
        <v>293</v>
      </c>
      <c r="D1288" s="8" t="s">
        <v>1</v>
      </c>
      <c r="E1288" s="8" t="s">
        <v>114</v>
      </c>
      <c r="F1288" s="9" t="s">
        <v>103</v>
      </c>
      <c r="G1288" s="61">
        <v>42631</v>
      </c>
      <c r="H1288" s="5">
        <v>154</v>
      </c>
      <c r="I1288" s="8" t="s">
        <v>114</v>
      </c>
      <c r="J1288" s="45">
        <f t="shared" si="87"/>
        <v>4223</v>
      </c>
      <c r="K1288" s="45">
        <f t="shared" si="88"/>
        <v>145.62068965517241</v>
      </c>
      <c r="L1288" s="45">
        <f>COUNTIFS($C$6:$C1288,C1288,$I$6:$I1288,I1288)</f>
        <v>20</v>
      </c>
      <c r="M1288" s="45" t="s">
        <v>386</v>
      </c>
    </row>
    <row r="1289" spans="1:13" customFormat="1" x14ac:dyDescent="0.2">
      <c r="A1289" s="8" t="s">
        <v>123</v>
      </c>
      <c r="B1289" s="8" t="s">
        <v>16</v>
      </c>
      <c r="C1289" s="8" t="str">
        <f>UPPER(A1289)&amp;" "&amp;B1289</f>
        <v>POTTER Sean</v>
      </c>
      <c r="D1289" s="8" t="s">
        <v>1</v>
      </c>
      <c r="E1289" s="8" t="s">
        <v>114</v>
      </c>
      <c r="F1289" s="9" t="s">
        <v>103</v>
      </c>
      <c r="G1289" s="20">
        <v>42477</v>
      </c>
      <c r="H1289" s="5">
        <v>152</v>
      </c>
      <c r="I1289" s="8" t="s">
        <v>114</v>
      </c>
      <c r="J1289" s="45">
        <f t="shared" si="87"/>
        <v>4223</v>
      </c>
      <c r="K1289" s="45">
        <f t="shared" si="88"/>
        <v>145.62068965517241</v>
      </c>
      <c r="L1289" s="45">
        <f>COUNTIFS($C$6:$C1289,C1289,$I$6:$I1289,I1289)</f>
        <v>21</v>
      </c>
      <c r="M1289" s="45" t="s">
        <v>386</v>
      </c>
    </row>
    <row r="1290" spans="1:13" customFormat="1" x14ac:dyDescent="0.2">
      <c r="A1290" s="8" t="s">
        <v>123</v>
      </c>
      <c r="B1290" s="8" t="s">
        <v>16</v>
      </c>
      <c r="C1290" s="8" t="str">
        <f>UPPER(A1290)&amp;" "&amp;B1290</f>
        <v>POTTER Sean</v>
      </c>
      <c r="D1290" s="8" t="s">
        <v>1</v>
      </c>
      <c r="E1290" s="8" t="s">
        <v>114</v>
      </c>
      <c r="F1290" s="9" t="s">
        <v>103</v>
      </c>
      <c r="G1290" s="20">
        <v>42596</v>
      </c>
      <c r="H1290" s="5">
        <v>151</v>
      </c>
      <c r="I1290" s="8" t="s">
        <v>114</v>
      </c>
      <c r="J1290" s="45">
        <f t="shared" si="87"/>
        <v>4223</v>
      </c>
      <c r="K1290" s="45">
        <f t="shared" si="88"/>
        <v>145.62068965517241</v>
      </c>
      <c r="L1290" s="45">
        <f>COUNTIFS($C$6:$C1290,C1290,$I$6:$I1290,I1290)</f>
        <v>22</v>
      </c>
      <c r="M1290" s="45" t="s">
        <v>386</v>
      </c>
    </row>
    <row r="1291" spans="1:13" customFormat="1" x14ac:dyDescent="0.2">
      <c r="A1291" s="8" t="s">
        <v>123</v>
      </c>
      <c r="B1291" s="8" t="s">
        <v>16</v>
      </c>
      <c r="C1291" s="8" t="str">
        <f>UPPER(A1291)&amp;" "&amp;B1291</f>
        <v>POTTER Sean</v>
      </c>
      <c r="D1291" s="8" t="s">
        <v>1</v>
      </c>
      <c r="E1291" s="8" t="s">
        <v>114</v>
      </c>
      <c r="F1291" s="9" t="s">
        <v>103</v>
      </c>
      <c r="G1291" s="20">
        <v>42505</v>
      </c>
      <c r="H1291" s="5">
        <v>150</v>
      </c>
      <c r="I1291" s="8" t="s">
        <v>114</v>
      </c>
      <c r="J1291" s="45">
        <f t="shared" si="87"/>
        <v>4223</v>
      </c>
      <c r="K1291" s="45">
        <f t="shared" si="88"/>
        <v>145.62068965517241</v>
      </c>
      <c r="L1291" s="45">
        <f>COUNTIFS($C$6:$C1291,C1291,$I$6:$I1291,I1291)</f>
        <v>23</v>
      </c>
      <c r="M1291" s="45" t="s">
        <v>386</v>
      </c>
    </row>
    <row r="1292" spans="1:13" customFormat="1" x14ac:dyDescent="0.2">
      <c r="A1292" s="8" t="s">
        <v>123</v>
      </c>
      <c r="B1292" s="8" t="s">
        <v>16</v>
      </c>
      <c r="C1292" s="8" t="s">
        <v>293</v>
      </c>
      <c r="D1292" s="8" t="s">
        <v>1</v>
      </c>
      <c r="E1292" s="8" t="s">
        <v>114</v>
      </c>
      <c r="F1292" s="9" t="s">
        <v>103</v>
      </c>
      <c r="G1292" s="61">
        <v>42617</v>
      </c>
      <c r="H1292" s="5">
        <v>150</v>
      </c>
      <c r="I1292" s="8" t="s">
        <v>114</v>
      </c>
      <c r="J1292" s="45">
        <f t="shared" si="87"/>
        <v>4223</v>
      </c>
      <c r="K1292" s="45">
        <f t="shared" si="88"/>
        <v>145.62068965517241</v>
      </c>
      <c r="L1292" s="45">
        <f>COUNTIFS($C$6:$C1292,C1292,$I$6:$I1292,I1292)</f>
        <v>24</v>
      </c>
      <c r="M1292" s="45" t="s">
        <v>386</v>
      </c>
    </row>
    <row r="1293" spans="1:13" customFormat="1" x14ac:dyDescent="0.2">
      <c r="A1293" s="8" t="s">
        <v>123</v>
      </c>
      <c r="B1293" s="8" t="s">
        <v>16</v>
      </c>
      <c r="C1293" s="8" t="str">
        <f>UPPER(A1293)&amp;" "&amp;B1293</f>
        <v>POTTER Sean</v>
      </c>
      <c r="D1293" s="8" t="s">
        <v>1</v>
      </c>
      <c r="E1293" s="8" t="s">
        <v>114</v>
      </c>
      <c r="F1293" s="9" t="s">
        <v>103</v>
      </c>
      <c r="G1293" s="20">
        <v>42610</v>
      </c>
      <c r="H1293" s="5">
        <v>143</v>
      </c>
      <c r="I1293" s="8" t="s">
        <v>114</v>
      </c>
      <c r="J1293" s="45">
        <f t="shared" si="87"/>
        <v>4223</v>
      </c>
      <c r="K1293" s="45">
        <f t="shared" si="88"/>
        <v>145.62068965517241</v>
      </c>
      <c r="L1293" s="45">
        <f>COUNTIFS($C$6:$C1293,C1293,$I$6:$I1293,I1293)</f>
        <v>25</v>
      </c>
      <c r="M1293" s="45" t="s">
        <v>386</v>
      </c>
    </row>
    <row r="1294" spans="1:13" customFormat="1" x14ac:dyDescent="0.2">
      <c r="A1294" s="8" t="s">
        <v>123</v>
      </c>
      <c r="B1294" s="8" t="s">
        <v>16</v>
      </c>
      <c r="C1294" s="8" t="str">
        <f>UPPER(A1294)&amp;" "&amp;B1294</f>
        <v>POTTER Sean</v>
      </c>
      <c r="D1294" s="8" t="s">
        <v>1</v>
      </c>
      <c r="E1294" s="8" t="s">
        <v>114</v>
      </c>
      <c r="F1294" s="9" t="s">
        <v>103</v>
      </c>
      <c r="G1294" s="20">
        <v>42512</v>
      </c>
      <c r="H1294" s="5">
        <v>140</v>
      </c>
      <c r="I1294" s="8" t="s">
        <v>114</v>
      </c>
      <c r="J1294" s="45">
        <f t="shared" si="87"/>
        <v>4223</v>
      </c>
      <c r="K1294" s="45">
        <f t="shared" si="88"/>
        <v>145.62068965517241</v>
      </c>
      <c r="L1294" s="45">
        <f>COUNTIFS($C$6:$C1294,C1294,$I$6:$I1294,I1294)</f>
        <v>26</v>
      </c>
      <c r="M1294" s="45" t="s">
        <v>386</v>
      </c>
    </row>
    <row r="1295" spans="1:13" customFormat="1" x14ac:dyDescent="0.2">
      <c r="A1295" s="8" t="s">
        <v>123</v>
      </c>
      <c r="B1295" s="8" t="s">
        <v>16</v>
      </c>
      <c r="C1295" s="8" t="str">
        <f>UPPER(A1295)&amp;" "&amp;B1295</f>
        <v>POTTER Sean</v>
      </c>
      <c r="D1295" s="8" t="s">
        <v>1</v>
      </c>
      <c r="E1295" s="8" t="s">
        <v>114</v>
      </c>
      <c r="F1295" s="9" t="s">
        <v>103</v>
      </c>
      <c r="G1295" s="20">
        <v>42435</v>
      </c>
      <c r="H1295" s="5"/>
      <c r="I1295" s="8"/>
      <c r="J1295" s="45">
        <f t="shared" si="87"/>
        <v>0</v>
      </c>
      <c r="K1295" s="45">
        <f t="shared" si="88"/>
        <v>0</v>
      </c>
      <c r="L1295" s="45">
        <f>COUNTIFS($C$6:$C1295,C1295,$I$6:$I1295,I1295)</f>
        <v>0</v>
      </c>
      <c r="M1295" s="45" t="s">
        <v>386</v>
      </c>
    </row>
    <row r="1296" spans="1:13" customFormat="1" x14ac:dyDescent="0.2">
      <c r="A1296" s="8" t="s">
        <v>123</v>
      </c>
      <c r="B1296" s="8" t="s">
        <v>16</v>
      </c>
      <c r="C1296" s="8" t="str">
        <f>UPPER(A1296)&amp;" "&amp;B1296</f>
        <v>POTTER Sean</v>
      </c>
      <c r="D1296" s="8" t="s">
        <v>1</v>
      </c>
      <c r="E1296" s="8" t="s">
        <v>114</v>
      </c>
      <c r="F1296" s="9" t="s">
        <v>103</v>
      </c>
      <c r="G1296" s="20">
        <v>42442</v>
      </c>
      <c r="H1296" s="5"/>
      <c r="I1296" s="8"/>
      <c r="J1296" s="45">
        <f t="shared" si="87"/>
        <v>0</v>
      </c>
      <c r="K1296" s="45">
        <f t="shared" si="88"/>
        <v>0</v>
      </c>
      <c r="L1296" s="45">
        <f>COUNTIFS($C$6:$C1296,C1296,$I$6:$I1296,I1296)</f>
        <v>0</v>
      </c>
      <c r="M1296" s="45" t="s">
        <v>386</v>
      </c>
    </row>
    <row r="1297" spans="1:13" customFormat="1" x14ac:dyDescent="0.2">
      <c r="A1297" s="8" t="s">
        <v>123</v>
      </c>
      <c r="B1297" s="8" t="s">
        <v>16</v>
      </c>
      <c r="C1297" s="8" t="s">
        <v>293</v>
      </c>
      <c r="D1297" s="8" t="s">
        <v>1</v>
      </c>
      <c r="E1297" s="8" t="s">
        <v>114</v>
      </c>
      <c r="F1297" s="9" t="s">
        <v>103</v>
      </c>
      <c r="G1297" s="61">
        <v>42673</v>
      </c>
      <c r="H1297" s="5"/>
      <c r="I1297" s="8"/>
      <c r="J1297" s="45">
        <f t="shared" si="87"/>
        <v>0</v>
      </c>
      <c r="K1297" s="45">
        <f t="shared" si="88"/>
        <v>0</v>
      </c>
      <c r="L1297" s="45">
        <f>COUNTIFS($C$6:$C1297,C1297,$I$6:$I1297,I1297)</f>
        <v>0</v>
      </c>
      <c r="M1297" s="45" t="s">
        <v>386</v>
      </c>
    </row>
    <row r="1298" spans="1:13" customFormat="1" x14ac:dyDescent="0.2">
      <c r="A1298" s="8" t="s">
        <v>220</v>
      </c>
      <c r="B1298" s="8" t="s">
        <v>91</v>
      </c>
      <c r="C1298" s="8" t="str">
        <f t="shared" ref="C1298:C1318" si="89">UPPER(A1298)&amp;" "&amp;B1298</f>
        <v>QUINN Jane</v>
      </c>
      <c r="D1298" s="10" t="s">
        <v>1</v>
      </c>
      <c r="E1298" s="8" t="s">
        <v>0</v>
      </c>
      <c r="F1298" s="9" t="s">
        <v>10</v>
      </c>
      <c r="G1298" s="20">
        <v>42442</v>
      </c>
      <c r="H1298" s="5">
        <v>40</v>
      </c>
      <c r="I1298" s="8" t="s">
        <v>0</v>
      </c>
      <c r="J1298" s="45">
        <f t="shared" si="87"/>
        <v>78</v>
      </c>
      <c r="K1298" s="45">
        <f t="shared" si="88"/>
        <v>2.6896551724137931</v>
      </c>
      <c r="L1298" s="45">
        <f>COUNTIFS($C$6:$C1298,C1298,$I$6:$I1298,I1298)</f>
        <v>1</v>
      </c>
      <c r="M1298" s="45" t="s">
        <v>387</v>
      </c>
    </row>
    <row r="1299" spans="1:13" customFormat="1" x14ac:dyDescent="0.2">
      <c r="A1299" s="8" t="s">
        <v>220</v>
      </c>
      <c r="B1299" s="8" t="s">
        <v>91</v>
      </c>
      <c r="C1299" s="8" t="str">
        <f t="shared" si="89"/>
        <v>QUINN Jane</v>
      </c>
      <c r="D1299" s="10" t="s">
        <v>1</v>
      </c>
      <c r="E1299" s="8" t="s">
        <v>0</v>
      </c>
      <c r="F1299" s="9" t="s">
        <v>10</v>
      </c>
      <c r="G1299" s="20">
        <v>42449</v>
      </c>
      <c r="H1299" s="5">
        <v>38</v>
      </c>
      <c r="I1299" s="8" t="s">
        <v>0</v>
      </c>
      <c r="J1299" s="45">
        <f t="shared" si="87"/>
        <v>78</v>
      </c>
      <c r="K1299" s="45">
        <f t="shared" si="88"/>
        <v>2.6896551724137931</v>
      </c>
      <c r="L1299" s="45">
        <f>COUNTIFS($C$6:$C1299,C1299,$I$6:$I1299,I1299)</f>
        <v>2</v>
      </c>
      <c r="M1299" s="45" t="s">
        <v>387</v>
      </c>
    </row>
    <row r="1300" spans="1:13" customFormat="1" x14ac:dyDescent="0.2">
      <c r="A1300" s="8" t="s">
        <v>220</v>
      </c>
      <c r="B1300" s="8" t="s">
        <v>91</v>
      </c>
      <c r="C1300" s="8" t="str">
        <f t="shared" si="89"/>
        <v>QUINN Jane</v>
      </c>
      <c r="D1300" s="10" t="s">
        <v>1</v>
      </c>
      <c r="E1300" s="8" t="s">
        <v>0</v>
      </c>
      <c r="F1300" s="9" t="s">
        <v>10</v>
      </c>
      <c r="G1300" s="20">
        <v>42386</v>
      </c>
      <c r="H1300" s="3"/>
      <c r="I1300" s="8"/>
      <c r="J1300" s="45">
        <f t="shared" si="87"/>
        <v>0</v>
      </c>
      <c r="K1300" s="45">
        <f t="shared" si="88"/>
        <v>0</v>
      </c>
      <c r="L1300" s="45">
        <f>COUNTIFS($C$6:$C1300,C1300,$I$6:$I1300,I1300)</f>
        <v>0</v>
      </c>
      <c r="M1300" s="45" t="s">
        <v>387</v>
      </c>
    </row>
    <row r="1301" spans="1:13" customFormat="1" x14ac:dyDescent="0.2">
      <c r="A1301" s="8" t="s">
        <v>220</v>
      </c>
      <c r="B1301" s="8" t="s">
        <v>91</v>
      </c>
      <c r="C1301" s="8" t="str">
        <f t="shared" si="89"/>
        <v>QUINN Jane</v>
      </c>
      <c r="D1301" s="10" t="s">
        <v>1</v>
      </c>
      <c r="E1301" s="8" t="s">
        <v>0</v>
      </c>
      <c r="F1301" s="9" t="s">
        <v>10</v>
      </c>
      <c r="G1301" s="20">
        <v>42400</v>
      </c>
      <c r="H1301" s="5"/>
      <c r="I1301" s="8"/>
      <c r="J1301" s="45">
        <f t="shared" si="87"/>
        <v>0</v>
      </c>
      <c r="K1301" s="45">
        <f t="shared" si="88"/>
        <v>0</v>
      </c>
      <c r="L1301" s="45">
        <f>COUNTIFS($C$6:$C1301,C1301,$I$6:$I1301,I1301)</f>
        <v>0</v>
      </c>
      <c r="M1301" s="45" t="s">
        <v>387</v>
      </c>
    </row>
    <row r="1302" spans="1:13" customFormat="1" x14ac:dyDescent="0.2">
      <c r="A1302" s="8" t="s">
        <v>220</v>
      </c>
      <c r="B1302" s="8" t="s">
        <v>91</v>
      </c>
      <c r="C1302" s="8" t="str">
        <f t="shared" si="89"/>
        <v>QUINN Jane</v>
      </c>
      <c r="D1302" s="10" t="s">
        <v>1</v>
      </c>
      <c r="E1302" s="8" t="s">
        <v>0</v>
      </c>
      <c r="F1302" s="9" t="s">
        <v>10</v>
      </c>
      <c r="G1302" s="20">
        <v>42407</v>
      </c>
      <c r="H1302" s="5"/>
      <c r="I1302" s="8"/>
      <c r="J1302" s="45">
        <f t="shared" si="87"/>
        <v>0</v>
      </c>
      <c r="K1302" s="45">
        <f t="shared" si="88"/>
        <v>0</v>
      </c>
      <c r="L1302" s="45">
        <f>COUNTIFS($C$6:$C1302,C1302,$I$6:$I1302,I1302)</f>
        <v>0</v>
      </c>
      <c r="M1302" s="45" t="s">
        <v>387</v>
      </c>
    </row>
    <row r="1303" spans="1:13" customFormat="1" x14ac:dyDescent="0.2">
      <c r="A1303" s="8" t="s">
        <v>220</v>
      </c>
      <c r="B1303" s="8" t="s">
        <v>91</v>
      </c>
      <c r="C1303" s="8" t="str">
        <f t="shared" si="89"/>
        <v>QUINN Jane</v>
      </c>
      <c r="D1303" s="10" t="s">
        <v>1</v>
      </c>
      <c r="E1303" s="8" t="s">
        <v>0</v>
      </c>
      <c r="F1303" s="9" t="s">
        <v>10</v>
      </c>
      <c r="G1303" s="20">
        <v>42414</v>
      </c>
      <c r="H1303" s="5"/>
      <c r="I1303" s="8"/>
      <c r="J1303" s="45">
        <f t="shared" si="87"/>
        <v>0</v>
      </c>
      <c r="K1303" s="45">
        <f t="shared" si="88"/>
        <v>0</v>
      </c>
      <c r="L1303" s="45">
        <f>COUNTIFS($C$6:$C1303,C1303,$I$6:$I1303,I1303)</f>
        <v>0</v>
      </c>
      <c r="M1303" s="45" t="s">
        <v>387</v>
      </c>
    </row>
    <row r="1304" spans="1:13" customFormat="1" x14ac:dyDescent="0.2">
      <c r="A1304" s="8" t="s">
        <v>220</v>
      </c>
      <c r="B1304" s="8" t="s">
        <v>91</v>
      </c>
      <c r="C1304" s="8" t="str">
        <f t="shared" si="89"/>
        <v>QUINN Jane</v>
      </c>
      <c r="D1304" s="10" t="s">
        <v>1</v>
      </c>
      <c r="E1304" s="8" t="s">
        <v>0</v>
      </c>
      <c r="F1304" s="9" t="s">
        <v>10</v>
      </c>
      <c r="G1304" s="20">
        <v>42421</v>
      </c>
      <c r="H1304" s="5"/>
      <c r="I1304" s="8"/>
      <c r="J1304" s="45">
        <f t="shared" si="87"/>
        <v>0</v>
      </c>
      <c r="K1304" s="45">
        <f t="shared" si="88"/>
        <v>0</v>
      </c>
      <c r="L1304" s="45">
        <f>COUNTIFS($C$6:$C1304,C1304,$I$6:$I1304,I1304)</f>
        <v>0</v>
      </c>
      <c r="M1304" s="45" t="s">
        <v>387</v>
      </c>
    </row>
    <row r="1305" spans="1:13" customFormat="1" x14ac:dyDescent="0.2">
      <c r="A1305" s="8" t="s">
        <v>220</v>
      </c>
      <c r="B1305" s="8" t="s">
        <v>91</v>
      </c>
      <c r="C1305" s="8" t="str">
        <f t="shared" si="89"/>
        <v>QUINN Jane</v>
      </c>
      <c r="D1305" s="10" t="s">
        <v>1</v>
      </c>
      <c r="E1305" s="8" t="s">
        <v>0</v>
      </c>
      <c r="F1305" s="9" t="s">
        <v>10</v>
      </c>
      <c r="G1305" s="20">
        <v>42428</v>
      </c>
      <c r="H1305" s="5"/>
      <c r="I1305" s="8"/>
      <c r="J1305" s="45">
        <f t="shared" si="87"/>
        <v>0</v>
      </c>
      <c r="K1305" s="45">
        <f t="shared" si="88"/>
        <v>0</v>
      </c>
      <c r="L1305" s="45">
        <f>COUNTIFS($C$6:$C1305,C1305,$I$6:$I1305,I1305)</f>
        <v>0</v>
      </c>
      <c r="M1305" s="45" t="s">
        <v>387</v>
      </c>
    </row>
    <row r="1306" spans="1:13" customFormat="1" x14ac:dyDescent="0.2">
      <c r="A1306" s="8" t="s">
        <v>220</v>
      </c>
      <c r="B1306" s="8" t="s">
        <v>91</v>
      </c>
      <c r="C1306" s="8" t="str">
        <f t="shared" si="89"/>
        <v>QUINN Jane</v>
      </c>
      <c r="D1306" s="10" t="s">
        <v>1</v>
      </c>
      <c r="E1306" s="8" t="s">
        <v>0</v>
      </c>
      <c r="F1306" s="9" t="s">
        <v>10</v>
      </c>
      <c r="G1306" s="20">
        <v>42435</v>
      </c>
      <c r="H1306" s="5"/>
      <c r="I1306" s="8"/>
      <c r="J1306" s="45">
        <f t="shared" si="87"/>
        <v>0</v>
      </c>
      <c r="K1306" s="45">
        <f t="shared" si="88"/>
        <v>0</v>
      </c>
      <c r="L1306" s="45">
        <f>COUNTIFS($C$6:$C1306,C1306,$I$6:$I1306,I1306)</f>
        <v>0</v>
      </c>
      <c r="M1306" s="45" t="s">
        <v>387</v>
      </c>
    </row>
    <row r="1307" spans="1:13" customFormat="1" x14ac:dyDescent="0.2">
      <c r="A1307" s="8" t="s">
        <v>220</v>
      </c>
      <c r="B1307" s="8" t="s">
        <v>91</v>
      </c>
      <c r="C1307" s="8" t="str">
        <f t="shared" si="89"/>
        <v>QUINN Jane</v>
      </c>
      <c r="D1307" s="10" t="s">
        <v>1</v>
      </c>
      <c r="E1307" s="8" t="s">
        <v>0</v>
      </c>
      <c r="F1307" s="9" t="s">
        <v>10</v>
      </c>
      <c r="G1307" s="20">
        <v>42463</v>
      </c>
      <c r="H1307" s="5"/>
      <c r="I1307" s="8"/>
      <c r="J1307" s="45">
        <f t="shared" si="87"/>
        <v>0</v>
      </c>
      <c r="K1307" s="45">
        <f t="shared" si="88"/>
        <v>0</v>
      </c>
      <c r="L1307" s="45">
        <f>COUNTIFS($C$6:$C1307,C1307,$I$6:$I1307,I1307)</f>
        <v>0</v>
      </c>
      <c r="M1307" s="45" t="s">
        <v>387</v>
      </c>
    </row>
    <row r="1308" spans="1:13" customFormat="1" x14ac:dyDescent="0.2">
      <c r="A1308" s="8" t="s">
        <v>220</v>
      </c>
      <c r="B1308" s="8" t="s">
        <v>91</v>
      </c>
      <c r="C1308" s="8" t="str">
        <f t="shared" si="89"/>
        <v>QUINN Jane</v>
      </c>
      <c r="D1308" s="10" t="s">
        <v>1</v>
      </c>
      <c r="E1308" s="8" t="s">
        <v>0</v>
      </c>
      <c r="F1308" s="9" t="s">
        <v>10</v>
      </c>
      <c r="G1308" s="20">
        <v>42477</v>
      </c>
      <c r="H1308" s="5"/>
      <c r="I1308" s="8"/>
      <c r="J1308" s="45">
        <f t="shared" si="87"/>
        <v>0</v>
      </c>
      <c r="K1308" s="45">
        <f t="shared" si="88"/>
        <v>0</v>
      </c>
      <c r="L1308" s="45">
        <f>COUNTIFS($C$6:$C1308,C1308,$I$6:$I1308,I1308)</f>
        <v>0</v>
      </c>
      <c r="M1308" s="45" t="s">
        <v>387</v>
      </c>
    </row>
    <row r="1309" spans="1:13" customFormat="1" x14ac:dyDescent="0.2">
      <c r="A1309" s="8" t="s">
        <v>220</v>
      </c>
      <c r="B1309" s="8" t="s">
        <v>91</v>
      </c>
      <c r="C1309" s="8" t="str">
        <f t="shared" si="89"/>
        <v>QUINN Jane</v>
      </c>
      <c r="D1309" s="10" t="s">
        <v>1</v>
      </c>
      <c r="E1309" s="8" t="s">
        <v>0</v>
      </c>
      <c r="F1309" s="9" t="s">
        <v>10</v>
      </c>
      <c r="G1309" s="20">
        <v>42505</v>
      </c>
      <c r="H1309" s="5"/>
      <c r="I1309" s="8"/>
      <c r="J1309" s="45">
        <f t="shared" si="87"/>
        <v>0</v>
      </c>
      <c r="K1309" s="45">
        <f t="shared" si="88"/>
        <v>0</v>
      </c>
      <c r="L1309" s="45">
        <f>COUNTIFS($C$6:$C1309,C1309,$I$6:$I1309,I1309)</f>
        <v>0</v>
      </c>
      <c r="M1309" s="45" t="s">
        <v>387</v>
      </c>
    </row>
    <row r="1310" spans="1:13" customFormat="1" x14ac:dyDescent="0.2">
      <c r="A1310" s="8" t="s">
        <v>220</v>
      </c>
      <c r="B1310" s="8" t="s">
        <v>91</v>
      </c>
      <c r="C1310" s="8" t="str">
        <f t="shared" si="89"/>
        <v>QUINN Jane</v>
      </c>
      <c r="D1310" s="10" t="s">
        <v>1</v>
      </c>
      <c r="E1310" s="8" t="s">
        <v>0</v>
      </c>
      <c r="F1310" s="9" t="s">
        <v>10</v>
      </c>
      <c r="G1310" s="20">
        <v>42512</v>
      </c>
      <c r="H1310" s="5"/>
      <c r="I1310" s="8"/>
      <c r="J1310" s="45">
        <f t="shared" si="87"/>
        <v>0</v>
      </c>
      <c r="K1310" s="45">
        <f t="shared" si="88"/>
        <v>0</v>
      </c>
      <c r="L1310" s="45">
        <f>COUNTIFS($C$6:$C1310,C1310,$I$6:$I1310,I1310)</f>
        <v>0</v>
      </c>
      <c r="M1310" s="45" t="s">
        <v>387</v>
      </c>
    </row>
    <row r="1311" spans="1:13" customFormat="1" x14ac:dyDescent="0.2">
      <c r="A1311" s="8" t="s">
        <v>220</v>
      </c>
      <c r="B1311" s="8" t="s">
        <v>91</v>
      </c>
      <c r="C1311" s="8" t="str">
        <f t="shared" si="89"/>
        <v>QUINN Jane</v>
      </c>
      <c r="D1311" s="10" t="s">
        <v>1</v>
      </c>
      <c r="E1311" s="8" t="s">
        <v>0</v>
      </c>
      <c r="F1311" s="9" t="s">
        <v>10</v>
      </c>
      <c r="G1311" s="20">
        <v>42519</v>
      </c>
      <c r="H1311" s="5"/>
      <c r="I1311" s="8"/>
      <c r="J1311" s="45">
        <f t="shared" si="87"/>
        <v>0</v>
      </c>
      <c r="K1311" s="45">
        <f t="shared" si="88"/>
        <v>0</v>
      </c>
      <c r="L1311" s="45">
        <f>COUNTIFS($C$6:$C1311,C1311,$I$6:$I1311,I1311)</f>
        <v>0</v>
      </c>
      <c r="M1311" s="45" t="s">
        <v>387</v>
      </c>
    </row>
    <row r="1312" spans="1:13" customFormat="1" x14ac:dyDescent="0.2">
      <c r="A1312" s="8" t="s">
        <v>220</v>
      </c>
      <c r="B1312" s="8" t="s">
        <v>91</v>
      </c>
      <c r="C1312" s="8" t="str">
        <f t="shared" si="89"/>
        <v>QUINN Jane</v>
      </c>
      <c r="D1312" s="10" t="s">
        <v>1</v>
      </c>
      <c r="E1312" s="8" t="s">
        <v>0</v>
      </c>
      <c r="F1312" s="9" t="s">
        <v>10</v>
      </c>
      <c r="G1312" s="20">
        <v>42526</v>
      </c>
      <c r="H1312" s="5"/>
      <c r="I1312" s="8"/>
      <c r="J1312" s="45">
        <f t="shared" si="87"/>
        <v>0</v>
      </c>
      <c r="K1312" s="45">
        <f t="shared" si="88"/>
        <v>0</v>
      </c>
      <c r="L1312" s="45">
        <f>COUNTIFS($C$6:$C1312,C1312,$I$6:$I1312,I1312)</f>
        <v>0</v>
      </c>
      <c r="M1312" s="45" t="s">
        <v>387</v>
      </c>
    </row>
    <row r="1313" spans="1:13" customFormat="1" x14ac:dyDescent="0.2">
      <c r="A1313" s="8" t="s">
        <v>220</v>
      </c>
      <c r="B1313" s="8" t="s">
        <v>91</v>
      </c>
      <c r="C1313" s="8" t="str">
        <f t="shared" si="89"/>
        <v>QUINN Jane</v>
      </c>
      <c r="D1313" s="10" t="s">
        <v>1</v>
      </c>
      <c r="E1313" s="8" t="s">
        <v>0</v>
      </c>
      <c r="F1313" s="9" t="s">
        <v>10</v>
      </c>
      <c r="G1313" s="20">
        <v>42540</v>
      </c>
      <c r="H1313" s="5"/>
      <c r="I1313" s="8"/>
      <c r="J1313" s="45">
        <f t="shared" si="87"/>
        <v>0</v>
      </c>
      <c r="K1313" s="45">
        <f t="shared" si="88"/>
        <v>0</v>
      </c>
      <c r="L1313" s="45">
        <f>COUNTIFS($C$6:$C1313,C1313,$I$6:$I1313,I1313)</f>
        <v>0</v>
      </c>
      <c r="M1313" s="45" t="s">
        <v>387</v>
      </c>
    </row>
    <row r="1314" spans="1:13" customFormat="1" x14ac:dyDescent="0.2">
      <c r="A1314" s="8" t="s">
        <v>220</v>
      </c>
      <c r="B1314" s="8" t="s">
        <v>91</v>
      </c>
      <c r="C1314" s="8" t="str">
        <f t="shared" si="89"/>
        <v>QUINN Jane</v>
      </c>
      <c r="D1314" s="10" t="s">
        <v>1</v>
      </c>
      <c r="E1314" s="8" t="s">
        <v>0</v>
      </c>
      <c r="F1314" s="9" t="s">
        <v>10</v>
      </c>
      <c r="G1314" s="20">
        <v>42554</v>
      </c>
      <c r="H1314" s="5"/>
      <c r="I1314" s="8"/>
      <c r="J1314" s="45">
        <f t="shared" si="87"/>
        <v>0</v>
      </c>
      <c r="K1314" s="45">
        <f t="shared" si="88"/>
        <v>0</v>
      </c>
      <c r="L1314" s="45">
        <f>COUNTIFS($C$6:$C1314,C1314,$I$6:$I1314,I1314)</f>
        <v>0</v>
      </c>
      <c r="M1314" s="45" t="s">
        <v>387</v>
      </c>
    </row>
    <row r="1315" spans="1:13" customFormat="1" x14ac:dyDescent="0.2">
      <c r="A1315" s="8" t="s">
        <v>220</v>
      </c>
      <c r="B1315" s="8" t="s">
        <v>91</v>
      </c>
      <c r="C1315" s="8" t="str">
        <f t="shared" si="89"/>
        <v>QUINN Jane</v>
      </c>
      <c r="D1315" s="10" t="s">
        <v>1</v>
      </c>
      <c r="E1315" s="8" t="s">
        <v>0</v>
      </c>
      <c r="F1315" s="9" t="s">
        <v>10</v>
      </c>
      <c r="G1315" s="20">
        <v>42561</v>
      </c>
      <c r="H1315" s="5"/>
      <c r="I1315" s="8"/>
      <c r="J1315" s="45">
        <f t="shared" si="87"/>
        <v>0</v>
      </c>
      <c r="K1315" s="45">
        <f t="shared" si="88"/>
        <v>0</v>
      </c>
      <c r="L1315" s="45">
        <f>COUNTIFS($C$6:$C1315,C1315,$I$6:$I1315,I1315)</f>
        <v>0</v>
      </c>
      <c r="M1315" s="45" t="s">
        <v>387</v>
      </c>
    </row>
    <row r="1316" spans="1:13" customFormat="1" x14ac:dyDescent="0.2">
      <c r="A1316" s="8" t="s">
        <v>220</v>
      </c>
      <c r="B1316" s="8" t="s">
        <v>91</v>
      </c>
      <c r="C1316" s="8" t="str">
        <f t="shared" si="89"/>
        <v>QUINN Jane</v>
      </c>
      <c r="D1316" s="10" t="s">
        <v>1</v>
      </c>
      <c r="E1316" s="8" t="s">
        <v>0</v>
      </c>
      <c r="F1316" s="9" t="s">
        <v>10</v>
      </c>
      <c r="G1316" s="20">
        <v>42589</v>
      </c>
      <c r="H1316" s="5"/>
      <c r="I1316" s="8"/>
      <c r="J1316" s="45">
        <f t="shared" si="87"/>
        <v>0</v>
      </c>
      <c r="K1316" s="45">
        <f t="shared" si="88"/>
        <v>0</v>
      </c>
      <c r="L1316" s="45">
        <f>COUNTIFS($C$6:$C1316,C1316,$I$6:$I1316,I1316)</f>
        <v>0</v>
      </c>
      <c r="M1316" s="45" t="s">
        <v>387</v>
      </c>
    </row>
    <row r="1317" spans="1:13" customFormat="1" x14ac:dyDescent="0.2">
      <c r="A1317" s="8" t="s">
        <v>220</v>
      </c>
      <c r="B1317" s="8" t="s">
        <v>91</v>
      </c>
      <c r="C1317" s="8" t="str">
        <f t="shared" si="89"/>
        <v>QUINN Jane</v>
      </c>
      <c r="D1317" s="10" t="s">
        <v>1</v>
      </c>
      <c r="E1317" s="8" t="s">
        <v>0</v>
      </c>
      <c r="F1317" s="9" t="s">
        <v>10</v>
      </c>
      <c r="G1317" s="20">
        <v>42596</v>
      </c>
      <c r="H1317" s="5"/>
      <c r="I1317" s="8"/>
      <c r="J1317" s="45">
        <f t="shared" si="87"/>
        <v>0</v>
      </c>
      <c r="K1317" s="45">
        <f t="shared" si="88"/>
        <v>0</v>
      </c>
      <c r="L1317" s="45">
        <f>COUNTIFS($C$6:$C1317,C1317,$I$6:$I1317,I1317)</f>
        <v>0</v>
      </c>
      <c r="M1317" s="45" t="s">
        <v>387</v>
      </c>
    </row>
    <row r="1318" spans="1:13" customFormat="1" x14ac:dyDescent="0.2">
      <c r="A1318" s="8" t="s">
        <v>220</v>
      </c>
      <c r="B1318" s="8" t="s">
        <v>91</v>
      </c>
      <c r="C1318" s="8" t="str">
        <f t="shared" si="89"/>
        <v>QUINN Jane</v>
      </c>
      <c r="D1318" s="10" t="s">
        <v>1</v>
      </c>
      <c r="E1318" s="8" t="s">
        <v>0</v>
      </c>
      <c r="F1318" s="9" t="s">
        <v>10</v>
      </c>
      <c r="G1318" s="20">
        <v>42610</v>
      </c>
      <c r="H1318" s="5"/>
      <c r="I1318" s="8"/>
      <c r="J1318" s="45">
        <f t="shared" si="87"/>
        <v>0</v>
      </c>
      <c r="K1318" s="45">
        <f t="shared" si="88"/>
        <v>0</v>
      </c>
      <c r="L1318" s="45">
        <f>COUNTIFS($C$6:$C1318,C1318,$I$6:$I1318,I1318)</f>
        <v>0</v>
      </c>
      <c r="M1318" s="45" t="s">
        <v>387</v>
      </c>
    </row>
    <row r="1319" spans="1:13" customFormat="1" x14ac:dyDescent="0.2">
      <c r="A1319" s="8" t="s">
        <v>220</v>
      </c>
      <c r="B1319" s="8" t="s">
        <v>91</v>
      </c>
      <c r="C1319" s="8" t="s">
        <v>345</v>
      </c>
      <c r="D1319" s="10" t="s">
        <v>1</v>
      </c>
      <c r="E1319" s="8" t="s">
        <v>0</v>
      </c>
      <c r="F1319" s="9" t="s">
        <v>10</v>
      </c>
      <c r="G1319" s="61">
        <v>42617</v>
      </c>
      <c r="H1319" s="5"/>
      <c r="I1319" s="8"/>
      <c r="J1319" s="45">
        <f t="shared" si="87"/>
        <v>0</v>
      </c>
      <c r="K1319" s="45">
        <f t="shared" si="88"/>
        <v>0</v>
      </c>
      <c r="L1319" s="45">
        <f>COUNTIFS($C$6:$C1319,C1319,$I$6:$I1319,I1319)</f>
        <v>0</v>
      </c>
      <c r="M1319" s="45" t="s">
        <v>387</v>
      </c>
    </row>
    <row r="1320" spans="1:13" customFormat="1" x14ac:dyDescent="0.2">
      <c r="A1320" s="8" t="s">
        <v>220</v>
      </c>
      <c r="B1320" s="8" t="s">
        <v>91</v>
      </c>
      <c r="C1320" s="8" t="s">
        <v>345</v>
      </c>
      <c r="D1320" s="10" t="s">
        <v>1</v>
      </c>
      <c r="E1320" s="8" t="s">
        <v>0</v>
      </c>
      <c r="F1320" s="9" t="s">
        <v>10</v>
      </c>
      <c r="G1320" s="61">
        <v>42624</v>
      </c>
      <c r="H1320" s="5"/>
      <c r="I1320" s="8"/>
      <c r="J1320" s="45">
        <f t="shared" si="87"/>
        <v>0</v>
      </c>
      <c r="K1320" s="45">
        <f t="shared" si="88"/>
        <v>0</v>
      </c>
      <c r="L1320" s="45">
        <f>COUNTIFS($C$6:$C1320,C1320,$I$6:$I1320,I1320)</f>
        <v>0</v>
      </c>
      <c r="M1320" s="45" t="s">
        <v>387</v>
      </c>
    </row>
    <row r="1321" spans="1:13" customFormat="1" x14ac:dyDescent="0.2">
      <c r="A1321" s="8" t="s">
        <v>220</v>
      </c>
      <c r="B1321" s="8" t="s">
        <v>91</v>
      </c>
      <c r="C1321" s="8" t="s">
        <v>345</v>
      </c>
      <c r="D1321" s="10" t="s">
        <v>1</v>
      </c>
      <c r="E1321" s="8" t="s">
        <v>0</v>
      </c>
      <c r="F1321" s="9" t="s">
        <v>10</v>
      </c>
      <c r="G1321" s="61">
        <v>42631</v>
      </c>
      <c r="H1321" s="5"/>
      <c r="I1321" s="8"/>
      <c r="J1321" s="45">
        <f t="shared" si="87"/>
        <v>0</v>
      </c>
      <c r="K1321" s="45">
        <f t="shared" si="88"/>
        <v>0</v>
      </c>
      <c r="L1321" s="45">
        <f>COUNTIFS($C$6:$C1321,C1321,$I$6:$I1321,I1321)</f>
        <v>0</v>
      </c>
      <c r="M1321" s="45" t="s">
        <v>387</v>
      </c>
    </row>
    <row r="1322" spans="1:13" customFormat="1" x14ac:dyDescent="0.2">
      <c r="A1322" s="8" t="s">
        <v>220</v>
      </c>
      <c r="B1322" s="8" t="s">
        <v>91</v>
      </c>
      <c r="C1322" s="8" t="s">
        <v>345</v>
      </c>
      <c r="D1322" s="10" t="s">
        <v>1</v>
      </c>
      <c r="E1322" s="8" t="s">
        <v>0</v>
      </c>
      <c r="F1322" s="9" t="s">
        <v>10</v>
      </c>
      <c r="G1322" s="61">
        <v>42652</v>
      </c>
      <c r="H1322" s="5"/>
      <c r="I1322" s="8"/>
      <c r="J1322" s="45">
        <f t="shared" si="87"/>
        <v>0</v>
      </c>
      <c r="K1322" s="45">
        <f t="shared" si="88"/>
        <v>0</v>
      </c>
      <c r="L1322" s="45">
        <f>COUNTIFS($C$6:$C1322,C1322,$I$6:$I1322,I1322)</f>
        <v>0</v>
      </c>
      <c r="M1322" s="45" t="s">
        <v>387</v>
      </c>
    </row>
    <row r="1323" spans="1:13" customFormat="1" x14ac:dyDescent="0.2">
      <c r="A1323" s="8" t="s">
        <v>220</v>
      </c>
      <c r="B1323" s="8" t="s">
        <v>91</v>
      </c>
      <c r="C1323" s="8" t="s">
        <v>345</v>
      </c>
      <c r="D1323" s="8" t="s">
        <v>1</v>
      </c>
      <c r="E1323" s="8" t="s">
        <v>0</v>
      </c>
      <c r="F1323" s="9" t="s">
        <v>10</v>
      </c>
      <c r="G1323" s="61">
        <v>42645</v>
      </c>
      <c r="H1323" s="5"/>
      <c r="I1323" s="8"/>
      <c r="J1323" s="45">
        <f t="shared" si="87"/>
        <v>0</v>
      </c>
      <c r="K1323" s="45">
        <f t="shared" si="88"/>
        <v>0</v>
      </c>
      <c r="L1323" s="45">
        <f>COUNTIFS($C$6:$C1323,C1323,$I$6:$I1323,I1323)</f>
        <v>0</v>
      </c>
      <c r="M1323" s="45" t="s">
        <v>387</v>
      </c>
    </row>
    <row r="1324" spans="1:13" customFormat="1" x14ac:dyDescent="0.2">
      <c r="A1324" s="8" t="s">
        <v>220</v>
      </c>
      <c r="B1324" s="8" t="s">
        <v>91</v>
      </c>
      <c r="C1324" s="8" t="s">
        <v>345</v>
      </c>
      <c r="D1324" s="8" t="s">
        <v>1</v>
      </c>
      <c r="E1324" s="8" t="s">
        <v>0</v>
      </c>
      <c r="F1324" s="9" t="s">
        <v>10</v>
      </c>
      <c r="G1324" s="61">
        <v>42659</v>
      </c>
      <c r="H1324" s="5"/>
      <c r="I1324" s="8"/>
      <c r="J1324" s="45">
        <f t="shared" si="87"/>
        <v>0</v>
      </c>
      <c r="K1324" s="45">
        <f t="shared" si="88"/>
        <v>0</v>
      </c>
      <c r="L1324" s="45">
        <f>COUNTIFS($C$6:$C1324,C1324,$I$6:$I1324,I1324)</f>
        <v>0</v>
      </c>
      <c r="M1324" s="45" t="s">
        <v>387</v>
      </c>
    </row>
    <row r="1325" spans="1:13" customFormat="1" x14ac:dyDescent="0.2">
      <c r="A1325" s="8" t="s">
        <v>220</v>
      </c>
      <c r="B1325" s="8" t="s">
        <v>91</v>
      </c>
      <c r="C1325" s="8" t="s">
        <v>345</v>
      </c>
      <c r="D1325" s="8" t="s">
        <v>1</v>
      </c>
      <c r="E1325" s="8" t="s">
        <v>0</v>
      </c>
      <c r="F1325" s="9" t="s">
        <v>10</v>
      </c>
      <c r="G1325" s="61">
        <v>42666</v>
      </c>
      <c r="H1325" s="5"/>
      <c r="I1325" s="8"/>
      <c r="J1325" s="45">
        <f t="shared" si="87"/>
        <v>0</v>
      </c>
      <c r="K1325" s="45">
        <f t="shared" si="88"/>
        <v>0</v>
      </c>
      <c r="L1325" s="45">
        <f>COUNTIFS($C$6:$C1325,C1325,$I$6:$I1325,I1325)</f>
        <v>0</v>
      </c>
      <c r="M1325" s="45" t="s">
        <v>387</v>
      </c>
    </row>
    <row r="1326" spans="1:13" customFormat="1" x14ac:dyDescent="0.2">
      <c r="A1326" s="8" t="s">
        <v>220</v>
      </c>
      <c r="B1326" s="8" t="s">
        <v>91</v>
      </c>
      <c r="C1326" s="8" t="s">
        <v>345</v>
      </c>
      <c r="D1326" s="8" t="s">
        <v>1</v>
      </c>
      <c r="E1326" s="8" t="s">
        <v>0</v>
      </c>
      <c r="F1326" s="9" t="s">
        <v>10</v>
      </c>
      <c r="G1326" s="61">
        <v>42673</v>
      </c>
      <c r="H1326" s="5"/>
      <c r="I1326" s="8"/>
      <c r="J1326" s="45">
        <f t="shared" si="87"/>
        <v>0</v>
      </c>
      <c r="K1326" s="45">
        <f t="shared" si="88"/>
        <v>0</v>
      </c>
      <c r="L1326" s="45">
        <f>COUNTIFS($C$6:$C1326,C1326,$I$6:$I1326,I1326)</f>
        <v>0</v>
      </c>
      <c r="M1326" s="45" t="s">
        <v>387</v>
      </c>
    </row>
    <row r="1327" spans="1:13" customFormat="1" x14ac:dyDescent="0.2">
      <c r="A1327" s="8" t="s">
        <v>130</v>
      </c>
      <c r="B1327" s="8" t="s">
        <v>88</v>
      </c>
      <c r="C1327" s="8" t="str">
        <f t="shared" ref="C1327:C1347" si="90">UPPER(A1327)&amp;" "&amp;B1327</f>
        <v>RUSS Trent</v>
      </c>
      <c r="D1327" s="8" t="s">
        <v>1</v>
      </c>
      <c r="E1327" s="8" t="s">
        <v>114</v>
      </c>
      <c r="F1327" s="9" t="s">
        <v>103</v>
      </c>
      <c r="G1327" s="20">
        <v>42477</v>
      </c>
      <c r="H1327" s="5">
        <v>115</v>
      </c>
      <c r="I1327" s="8" t="s">
        <v>114</v>
      </c>
      <c r="J1327" s="45">
        <f t="shared" si="87"/>
        <v>314</v>
      </c>
      <c r="K1327" s="45">
        <f t="shared" si="88"/>
        <v>10.827586206896552</v>
      </c>
      <c r="L1327" s="45">
        <f>COUNTIFS($C$6:$C1327,C1327,$I$6:$I1327,I1327)</f>
        <v>1</v>
      </c>
      <c r="M1327" s="45" t="s">
        <v>387</v>
      </c>
    </row>
    <row r="1328" spans="1:13" customFormat="1" x14ac:dyDescent="0.2">
      <c r="A1328" s="8" t="s">
        <v>130</v>
      </c>
      <c r="B1328" s="8" t="s">
        <v>88</v>
      </c>
      <c r="C1328" s="8" t="str">
        <f t="shared" si="90"/>
        <v>RUSS Trent</v>
      </c>
      <c r="D1328" s="8" t="s">
        <v>1</v>
      </c>
      <c r="E1328" s="8" t="s">
        <v>114</v>
      </c>
      <c r="F1328" s="9" t="s">
        <v>103</v>
      </c>
      <c r="G1328" s="20">
        <v>42449</v>
      </c>
      <c r="H1328" s="5">
        <v>108</v>
      </c>
      <c r="I1328" s="8" t="s">
        <v>114</v>
      </c>
      <c r="J1328" s="45">
        <f t="shared" si="87"/>
        <v>314</v>
      </c>
      <c r="K1328" s="45">
        <f t="shared" si="88"/>
        <v>10.827586206896552</v>
      </c>
      <c r="L1328" s="45">
        <f>COUNTIFS($C$6:$C1328,C1328,$I$6:$I1328,I1328)</f>
        <v>2</v>
      </c>
      <c r="M1328" s="45" t="s">
        <v>387</v>
      </c>
    </row>
    <row r="1329" spans="1:13" customFormat="1" x14ac:dyDescent="0.2">
      <c r="A1329" s="8" t="s">
        <v>130</v>
      </c>
      <c r="B1329" s="8" t="s">
        <v>88</v>
      </c>
      <c r="C1329" s="8" t="str">
        <f t="shared" si="90"/>
        <v>RUSS Trent</v>
      </c>
      <c r="D1329" s="8" t="s">
        <v>1</v>
      </c>
      <c r="E1329" s="8" t="s">
        <v>114</v>
      </c>
      <c r="F1329" s="9" t="s">
        <v>103</v>
      </c>
      <c r="G1329" s="20">
        <v>42435</v>
      </c>
      <c r="H1329" s="5">
        <v>91</v>
      </c>
      <c r="I1329" s="8" t="s">
        <v>114</v>
      </c>
      <c r="J1329" s="45">
        <f t="shared" si="87"/>
        <v>314</v>
      </c>
      <c r="K1329" s="45">
        <f t="shared" si="88"/>
        <v>10.827586206896552</v>
      </c>
      <c r="L1329" s="45">
        <f>COUNTIFS($C$6:$C1329,C1329,$I$6:$I1329,I1329)</f>
        <v>3</v>
      </c>
      <c r="M1329" s="45" t="s">
        <v>387</v>
      </c>
    </row>
    <row r="1330" spans="1:13" customFormat="1" x14ac:dyDescent="0.2">
      <c r="A1330" s="8" t="s">
        <v>130</v>
      </c>
      <c r="B1330" s="8" t="s">
        <v>88</v>
      </c>
      <c r="C1330" s="8" t="str">
        <f t="shared" si="90"/>
        <v>RUSS Trent</v>
      </c>
      <c r="D1330" s="8" t="s">
        <v>1</v>
      </c>
      <c r="E1330" s="8" t="s">
        <v>114</v>
      </c>
      <c r="F1330" s="9" t="s">
        <v>103</v>
      </c>
      <c r="G1330" s="20">
        <v>42386</v>
      </c>
      <c r="H1330" s="3"/>
      <c r="I1330" s="8"/>
      <c r="J1330" s="45">
        <f t="shared" si="87"/>
        <v>0</v>
      </c>
      <c r="K1330" s="45">
        <f t="shared" si="88"/>
        <v>0</v>
      </c>
      <c r="L1330" s="45">
        <f>COUNTIFS($C$6:$C1330,C1330,$I$6:$I1330,I1330)</f>
        <v>0</v>
      </c>
      <c r="M1330" s="45" t="s">
        <v>387</v>
      </c>
    </row>
    <row r="1331" spans="1:13" customFormat="1" x14ac:dyDescent="0.2">
      <c r="A1331" s="8" t="s">
        <v>130</v>
      </c>
      <c r="B1331" s="8" t="s">
        <v>88</v>
      </c>
      <c r="C1331" s="8" t="str">
        <f t="shared" si="90"/>
        <v>RUSS Trent</v>
      </c>
      <c r="D1331" s="8" t="s">
        <v>1</v>
      </c>
      <c r="E1331" s="8" t="s">
        <v>114</v>
      </c>
      <c r="F1331" s="9" t="s">
        <v>103</v>
      </c>
      <c r="G1331" s="20">
        <v>42400</v>
      </c>
      <c r="H1331" s="5"/>
      <c r="I1331" s="8"/>
      <c r="J1331" s="45">
        <f t="shared" si="87"/>
        <v>0</v>
      </c>
      <c r="K1331" s="45">
        <f t="shared" si="88"/>
        <v>0</v>
      </c>
      <c r="L1331" s="45">
        <f>COUNTIFS($C$6:$C1331,C1331,$I$6:$I1331,I1331)</f>
        <v>0</v>
      </c>
      <c r="M1331" s="45" t="s">
        <v>387</v>
      </c>
    </row>
    <row r="1332" spans="1:13" customFormat="1" x14ac:dyDescent="0.2">
      <c r="A1332" s="8" t="s">
        <v>130</v>
      </c>
      <c r="B1332" s="8" t="s">
        <v>88</v>
      </c>
      <c r="C1332" s="8" t="str">
        <f t="shared" si="90"/>
        <v>RUSS Trent</v>
      </c>
      <c r="D1332" s="8" t="s">
        <v>1</v>
      </c>
      <c r="E1332" s="8" t="s">
        <v>114</v>
      </c>
      <c r="F1332" s="9" t="s">
        <v>103</v>
      </c>
      <c r="G1332" s="20">
        <v>42407</v>
      </c>
      <c r="H1332" s="5"/>
      <c r="I1332" s="8"/>
      <c r="J1332" s="45">
        <f t="shared" si="87"/>
        <v>0</v>
      </c>
      <c r="K1332" s="45">
        <f t="shared" si="88"/>
        <v>0</v>
      </c>
      <c r="L1332" s="45">
        <f>COUNTIFS($C$6:$C1332,C1332,$I$6:$I1332,I1332)</f>
        <v>0</v>
      </c>
      <c r="M1332" s="45" t="s">
        <v>387</v>
      </c>
    </row>
    <row r="1333" spans="1:13" customFormat="1" x14ac:dyDescent="0.2">
      <c r="A1333" s="8" t="s">
        <v>130</v>
      </c>
      <c r="B1333" s="8" t="s">
        <v>88</v>
      </c>
      <c r="C1333" s="8" t="str">
        <f t="shared" si="90"/>
        <v>RUSS Trent</v>
      </c>
      <c r="D1333" s="8" t="s">
        <v>1</v>
      </c>
      <c r="E1333" s="8" t="s">
        <v>114</v>
      </c>
      <c r="F1333" s="9" t="s">
        <v>103</v>
      </c>
      <c r="G1333" s="20">
        <v>42414</v>
      </c>
      <c r="H1333" s="5"/>
      <c r="I1333" s="8"/>
      <c r="J1333" s="45">
        <f t="shared" si="87"/>
        <v>0</v>
      </c>
      <c r="K1333" s="45">
        <f t="shared" si="88"/>
        <v>0</v>
      </c>
      <c r="L1333" s="45">
        <f>COUNTIFS($C$6:$C1333,C1333,$I$6:$I1333,I1333)</f>
        <v>0</v>
      </c>
      <c r="M1333" s="45" t="s">
        <v>387</v>
      </c>
    </row>
    <row r="1334" spans="1:13" customFormat="1" x14ac:dyDescent="0.2">
      <c r="A1334" s="8" t="s">
        <v>130</v>
      </c>
      <c r="B1334" s="8" t="s">
        <v>88</v>
      </c>
      <c r="C1334" s="8" t="str">
        <f t="shared" si="90"/>
        <v>RUSS Trent</v>
      </c>
      <c r="D1334" s="8" t="s">
        <v>1</v>
      </c>
      <c r="E1334" s="8" t="s">
        <v>114</v>
      </c>
      <c r="F1334" s="9" t="s">
        <v>103</v>
      </c>
      <c r="G1334" s="20">
        <v>42421</v>
      </c>
      <c r="H1334" s="5"/>
      <c r="I1334" s="8"/>
      <c r="J1334" s="45">
        <f t="shared" si="87"/>
        <v>0</v>
      </c>
      <c r="K1334" s="45">
        <f t="shared" si="88"/>
        <v>0</v>
      </c>
      <c r="L1334" s="45">
        <f>COUNTIFS($C$6:$C1334,C1334,$I$6:$I1334,I1334)</f>
        <v>0</v>
      </c>
      <c r="M1334" s="45" t="s">
        <v>387</v>
      </c>
    </row>
    <row r="1335" spans="1:13" customFormat="1" x14ac:dyDescent="0.2">
      <c r="A1335" s="8" t="s">
        <v>130</v>
      </c>
      <c r="B1335" s="8" t="s">
        <v>88</v>
      </c>
      <c r="C1335" s="8" t="str">
        <f t="shared" si="90"/>
        <v>RUSS Trent</v>
      </c>
      <c r="D1335" s="8" t="s">
        <v>1</v>
      </c>
      <c r="E1335" s="8" t="s">
        <v>114</v>
      </c>
      <c r="F1335" s="9" t="s">
        <v>103</v>
      </c>
      <c r="G1335" s="20">
        <v>42428</v>
      </c>
      <c r="H1335" s="5"/>
      <c r="I1335" s="8"/>
      <c r="J1335" s="45">
        <f t="shared" si="87"/>
        <v>0</v>
      </c>
      <c r="K1335" s="45">
        <f t="shared" si="88"/>
        <v>0</v>
      </c>
      <c r="L1335" s="45">
        <f>COUNTIFS($C$6:$C1335,C1335,$I$6:$I1335,I1335)</f>
        <v>0</v>
      </c>
      <c r="M1335" s="45" t="s">
        <v>387</v>
      </c>
    </row>
    <row r="1336" spans="1:13" customFormat="1" x14ac:dyDescent="0.2">
      <c r="A1336" s="8" t="s">
        <v>130</v>
      </c>
      <c r="B1336" s="8" t="s">
        <v>88</v>
      </c>
      <c r="C1336" s="8" t="str">
        <f t="shared" si="90"/>
        <v>RUSS Trent</v>
      </c>
      <c r="D1336" s="8" t="s">
        <v>1</v>
      </c>
      <c r="E1336" s="8" t="s">
        <v>114</v>
      </c>
      <c r="F1336" s="9" t="s">
        <v>103</v>
      </c>
      <c r="G1336" s="20">
        <v>42442</v>
      </c>
      <c r="H1336" s="5"/>
      <c r="I1336" s="8"/>
      <c r="J1336" s="45">
        <f t="shared" si="87"/>
        <v>0</v>
      </c>
      <c r="K1336" s="45">
        <f t="shared" si="88"/>
        <v>0</v>
      </c>
      <c r="L1336" s="45">
        <f>COUNTIFS($C$6:$C1336,C1336,$I$6:$I1336,I1336)</f>
        <v>0</v>
      </c>
      <c r="M1336" s="45" t="s">
        <v>387</v>
      </c>
    </row>
    <row r="1337" spans="1:13" customFormat="1" x14ac:dyDescent="0.2">
      <c r="A1337" s="8" t="s">
        <v>130</v>
      </c>
      <c r="B1337" s="8" t="s">
        <v>88</v>
      </c>
      <c r="C1337" s="8" t="str">
        <f t="shared" si="90"/>
        <v>RUSS Trent</v>
      </c>
      <c r="D1337" s="8" t="s">
        <v>1</v>
      </c>
      <c r="E1337" s="8" t="s">
        <v>114</v>
      </c>
      <c r="F1337" s="9" t="s">
        <v>103</v>
      </c>
      <c r="G1337" s="20">
        <v>42463</v>
      </c>
      <c r="H1337" s="5"/>
      <c r="I1337" s="8"/>
      <c r="J1337" s="45">
        <f t="shared" si="87"/>
        <v>0</v>
      </c>
      <c r="K1337" s="45">
        <f t="shared" si="88"/>
        <v>0</v>
      </c>
      <c r="L1337" s="45">
        <f>COUNTIFS($C$6:$C1337,C1337,$I$6:$I1337,I1337)</f>
        <v>0</v>
      </c>
      <c r="M1337" s="45" t="s">
        <v>387</v>
      </c>
    </row>
    <row r="1338" spans="1:13" customFormat="1" x14ac:dyDescent="0.2">
      <c r="A1338" s="8" t="s">
        <v>130</v>
      </c>
      <c r="B1338" s="8" t="s">
        <v>88</v>
      </c>
      <c r="C1338" s="8" t="str">
        <f t="shared" si="90"/>
        <v>RUSS Trent</v>
      </c>
      <c r="D1338" s="8" t="s">
        <v>1</v>
      </c>
      <c r="E1338" s="8" t="s">
        <v>114</v>
      </c>
      <c r="F1338" s="9" t="s">
        <v>103</v>
      </c>
      <c r="G1338" s="20">
        <v>42505</v>
      </c>
      <c r="H1338" s="5"/>
      <c r="I1338" s="8"/>
      <c r="J1338" s="45">
        <f t="shared" si="87"/>
        <v>0</v>
      </c>
      <c r="K1338" s="45">
        <f t="shared" si="88"/>
        <v>0</v>
      </c>
      <c r="L1338" s="45">
        <f>COUNTIFS($C$6:$C1338,C1338,$I$6:$I1338,I1338)</f>
        <v>0</v>
      </c>
      <c r="M1338" s="45" t="s">
        <v>387</v>
      </c>
    </row>
    <row r="1339" spans="1:13" customFormat="1" x14ac:dyDescent="0.2">
      <c r="A1339" s="8" t="s">
        <v>130</v>
      </c>
      <c r="B1339" s="8" t="s">
        <v>88</v>
      </c>
      <c r="C1339" s="8" t="str">
        <f t="shared" si="90"/>
        <v>RUSS Trent</v>
      </c>
      <c r="D1339" s="8" t="s">
        <v>1</v>
      </c>
      <c r="E1339" s="8" t="s">
        <v>114</v>
      </c>
      <c r="F1339" s="9" t="s">
        <v>103</v>
      </c>
      <c r="G1339" s="20">
        <v>42512</v>
      </c>
      <c r="H1339" s="5"/>
      <c r="I1339" s="8"/>
      <c r="J1339" s="45">
        <f t="shared" si="87"/>
        <v>0</v>
      </c>
      <c r="K1339" s="45">
        <f t="shared" si="88"/>
        <v>0</v>
      </c>
      <c r="L1339" s="45">
        <f>COUNTIFS($C$6:$C1339,C1339,$I$6:$I1339,I1339)</f>
        <v>0</v>
      </c>
      <c r="M1339" s="45" t="s">
        <v>387</v>
      </c>
    </row>
    <row r="1340" spans="1:13" customFormat="1" x14ac:dyDescent="0.2">
      <c r="A1340" s="8" t="s">
        <v>130</v>
      </c>
      <c r="B1340" s="8" t="s">
        <v>88</v>
      </c>
      <c r="C1340" s="8" t="str">
        <f t="shared" si="90"/>
        <v>RUSS Trent</v>
      </c>
      <c r="D1340" s="8" t="s">
        <v>1</v>
      </c>
      <c r="E1340" s="8" t="s">
        <v>114</v>
      </c>
      <c r="F1340" s="9" t="s">
        <v>103</v>
      </c>
      <c r="G1340" s="20">
        <v>42519</v>
      </c>
      <c r="H1340" s="5"/>
      <c r="I1340" s="8"/>
      <c r="J1340" s="45">
        <f t="shared" si="87"/>
        <v>0</v>
      </c>
      <c r="K1340" s="45">
        <f t="shared" si="88"/>
        <v>0</v>
      </c>
      <c r="L1340" s="45">
        <f>COUNTIFS($C$6:$C1340,C1340,$I$6:$I1340,I1340)</f>
        <v>0</v>
      </c>
      <c r="M1340" s="45" t="s">
        <v>387</v>
      </c>
    </row>
    <row r="1341" spans="1:13" customFormat="1" x14ac:dyDescent="0.2">
      <c r="A1341" s="8" t="s">
        <v>130</v>
      </c>
      <c r="B1341" s="8" t="s">
        <v>88</v>
      </c>
      <c r="C1341" s="8" t="str">
        <f t="shared" si="90"/>
        <v>RUSS Trent</v>
      </c>
      <c r="D1341" s="8" t="s">
        <v>1</v>
      </c>
      <c r="E1341" s="8" t="s">
        <v>114</v>
      </c>
      <c r="F1341" s="9" t="s">
        <v>103</v>
      </c>
      <c r="G1341" s="20">
        <v>42526</v>
      </c>
      <c r="H1341" s="5"/>
      <c r="I1341" s="8"/>
      <c r="J1341" s="45">
        <f t="shared" si="87"/>
        <v>0</v>
      </c>
      <c r="K1341" s="45">
        <f t="shared" si="88"/>
        <v>0</v>
      </c>
      <c r="L1341" s="45">
        <f>COUNTIFS($C$6:$C1341,C1341,$I$6:$I1341,I1341)</f>
        <v>0</v>
      </c>
      <c r="M1341" s="45" t="s">
        <v>387</v>
      </c>
    </row>
    <row r="1342" spans="1:13" customFormat="1" x14ac:dyDescent="0.2">
      <c r="A1342" s="8" t="s">
        <v>130</v>
      </c>
      <c r="B1342" s="8" t="s">
        <v>88</v>
      </c>
      <c r="C1342" s="8" t="str">
        <f t="shared" si="90"/>
        <v>RUSS Trent</v>
      </c>
      <c r="D1342" s="8" t="s">
        <v>1</v>
      </c>
      <c r="E1342" s="8" t="s">
        <v>114</v>
      </c>
      <c r="F1342" s="9" t="s">
        <v>103</v>
      </c>
      <c r="G1342" s="20">
        <v>42540</v>
      </c>
      <c r="H1342" s="5"/>
      <c r="I1342" s="8"/>
      <c r="J1342" s="45">
        <f t="shared" si="87"/>
        <v>0</v>
      </c>
      <c r="K1342" s="45">
        <f t="shared" si="88"/>
        <v>0</v>
      </c>
      <c r="L1342" s="45">
        <f>COUNTIFS($C$6:$C1342,C1342,$I$6:$I1342,I1342)</f>
        <v>0</v>
      </c>
      <c r="M1342" s="45" t="s">
        <v>387</v>
      </c>
    </row>
    <row r="1343" spans="1:13" customFormat="1" x14ac:dyDescent="0.2">
      <c r="A1343" s="8" t="s">
        <v>130</v>
      </c>
      <c r="B1343" s="8" t="s">
        <v>88</v>
      </c>
      <c r="C1343" s="8" t="str">
        <f t="shared" si="90"/>
        <v>RUSS Trent</v>
      </c>
      <c r="D1343" s="8" t="s">
        <v>1</v>
      </c>
      <c r="E1343" s="8" t="s">
        <v>114</v>
      </c>
      <c r="F1343" s="9" t="s">
        <v>103</v>
      </c>
      <c r="G1343" s="20">
        <v>42554</v>
      </c>
      <c r="H1343" s="5"/>
      <c r="I1343" s="8"/>
      <c r="J1343" s="45">
        <f t="shared" si="87"/>
        <v>0</v>
      </c>
      <c r="K1343" s="45">
        <f t="shared" si="88"/>
        <v>0</v>
      </c>
      <c r="L1343" s="45">
        <f>COUNTIFS($C$6:$C1343,C1343,$I$6:$I1343,I1343)</f>
        <v>0</v>
      </c>
      <c r="M1343" s="45" t="s">
        <v>387</v>
      </c>
    </row>
    <row r="1344" spans="1:13" customFormat="1" x14ac:dyDescent="0.2">
      <c r="A1344" s="8" t="s">
        <v>130</v>
      </c>
      <c r="B1344" s="8" t="s">
        <v>88</v>
      </c>
      <c r="C1344" s="8" t="str">
        <f t="shared" si="90"/>
        <v>RUSS Trent</v>
      </c>
      <c r="D1344" s="8" t="s">
        <v>1</v>
      </c>
      <c r="E1344" s="8" t="s">
        <v>114</v>
      </c>
      <c r="F1344" s="9" t="s">
        <v>103</v>
      </c>
      <c r="G1344" s="20">
        <v>42561</v>
      </c>
      <c r="H1344" s="5"/>
      <c r="I1344" s="8"/>
      <c r="J1344" s="45">
        <f t="shared" si="87"/>
        <v>0</v>
      </c>
      <c r="K1344" s="45">
        <f t="shared" si="88"/>
        <v>0</v>
      </c>
      <c r="L1344" s="45">
        <f>COUNTIFS($C$6:$C1344,C1344,$I$6:$I1344,I1344)</f>
        <v>0</v>
      </c>
      <c r="M1344" s="45" t="s">
        <v>387</v>
      </c>
    </row>
    <row r="1345" spans="1:13" customFormat="1" x14ac:dyDescent="0.2">
      <c r="A1345" s="8" t="s">
        <v>130</v>
      </c>
      <c r="B1345" s="8" t="s">
        <v>88</v>
      </c>
      <c r="C1345" s="8" t="str">
        <f t="shared" si="90"/>
        <v>RUSS Trent</v>
      </c>
      <c r="D1345" s="8" t="s">
        <v>1</v>
      </c>
      <c r="E1345" s="8" t="s">
        <v>114</v>
      </c>
      <c r="F1345" s="9" t="s">
        <v>103</v>
      </c>
      <c r="G1345" s="20">
        <v>42589</v>
      </c>
      <c r="H1345" s="5"/>
      <c r="I1345" s="8"/>
      <c r="J1345" s="45">
        <f t="shared" si="87"/>
        <v>0</v>
      </c>
      <c r="K1345" s="45">
        <f t="shared" si="88"/>
        <v>0</v>
      </c>
      <c r="L1345" s="45">
        <f>COUNTIFS($C$6:$C1345,C1345,$I$6:$I1345,I1345)</f>
        <v>0</v>
      </c>
      <c r="M1345" s="45" t="s">
        <v>387</v>
      </c>
    </row>
    <row r="1346" spans="1:13" customFormat="1" x14ac:dyDescent="0.2">
      <c r="A1346" s="8" t="s">
        <v>130</v>
      </c>
      <c r="B1346" s="8" t="s">
        <v>88</v>
      </c>
      <c r="C1346" s="8" t="str">
        <f t="shared" si="90"/>
        <v>RUSS Trent</v>
      </c>
      <c r="D1346" s="8" t="s">
        <v>1</v>
      </c>
      <c r="E1346" s="8" t="s">
        <v>114</v>
      </c>
      <c r="F1346" s="9" t="s">
        <v>103</v>
      </c>
      <c r="G1346" s="20">
        <v>42596</v>
      </c>
      <c r="H1346" s="5"/>
      <c r="I1346" s="8"/>
      <c r="J1346" s="45">
        <f t="shared" si="87"/>
        <v>0</v>
      </c>
      <c r="K1346" s="45">
        <f t="shared" si="88"/>
        <v>0</v>
      </c>
      <c r="L1346" s="45">
        <f>COUNTIFS($C$6:$C1346,C1346,$I$6:$I1346,I1346)</f>
        <v>0</v>
      </c>
      <c r="M1346" s="45" t="s">
        <v>387</v>
      </c>
    </row>
    <row r="1347" spans="1:13" customFormat="1" x14ac:dyDescent="0.2">
      <c r="A1347" s="8" t="s">
        <v>130</v>
      </c>
      <c r="B1347" s="8" t="s">
        <v>88</v>
      </c>
      <c r="C1347" s="8" t="str">
        <f t="shared" si="90"/>
        <v>RUSS Trent</v>
      </c>
      <c r="D1347" s="8" t="s">
        <v>1</v>
      </c>
      <c r="E1347" s="8" t="s">
        <v>114</v>
      </c>
      <c r="F1347" s="9" t="s">
        <v>103</v>
      </c>
      <c r="G1347" s="20">
        <v>42610</v>
      </c>
      <c r="H1347" s="5"/>
      <c r="I1347" s="8"/>
      <c r="J1347" s="45">
        <f t="shared" si="87"/>
        <v>0</v>
      </c>
      <c r="K1347" s="45">
        <f t="shared" si="88"/>
        <v>0</v>
      </c>
      <c r="L1347" s="45">
        <f>COUNTIFS($C$6:$C1347,C1347,$I$6:$I1347,I1347)</f>
        <v>0</v>
      </c>
      <c r="M1347" s="45" t="s">
        <v>387</v>
      </c>
    </row>
    <row r="1348" spans="1:13" customFormat="1" x14ac:dyDescent="0.2">
      <c r="A1348" s="8" t="s">
        <v>130</v>
      </c>
      <c r="B1348" s="8" t="s">
        <v>88</v>
      </c>
      <c r="C1348" s="8" t="s">
        <v>294</v>
      </c>
      <c r="D1348" s="8" t="s">
        <v>1</v>
      </c>
      <c r="E1348" s="8" t="s">
        <v>114</v>
      </c>
      <c r="F1348" s="9" t="s">
        <v>103</v>
      </c>
      <c r="G1348" s="61">
        <v>42617</v>
      </c>
      <c r="H1348" s="5"/>
      <c r="I1348" s="8"/>
      <c r="J1348" s="45">
        <f t="shared" si="87"/>
        <v>0</v>
      </c>
      <c r="K1348" s="45">
        <f t="shared" si="88"/>
        <v>0</v>
      </c>
      <c r="L1348" s="45">
        <f>COUNTIFS($C$6:$C1348,C1348,$I$6:$I1348,I1348)</f>
        <v>0</v>
      </c>
      <c r="M1348" s="45" t="s">
        <v>387</v>
      </c>
    </row>
    <row r="1349" spans="1:13" customFormat="1" x14ac:dyDescent="0.2">
      <c r="A1349" s="8" t="s">
        <v>130</v>
      </c>
      <c r="B1349" s="8" t="s">
        <v>88</v>
      </c>
      <c r="C1349" s="8" t="s">
        <v>294</v>
      </c>
      <c r="D1349" s="8" t="s">
        <v>1</v>
      </c>
      <c r="E1349" s="8" t="s">
        <v>114</v>
      </c>
      <c r="F1349" s="9" t="s">
        <v>103</v>
      </c>
      <c r="G1349" s="61">
        <v>42624</v>
      </c>
      <c r="H1349" s="5"/>
      <c r="I1349" s="8"/>
      <c r="J1349" s="45">
        <f t="shared" si="87"/>
        <v>0</v>
      </c>
      <c r="K1349" s="45">
        <f t="shared" si="88"/>
        <v>0</v>
      </c>
      <c r="L1349" s="45">
        <f>COUNTIFS($C$6:$C1349,C1349,$I$6:$I1349,I1349)</f>
        <v>0</v>
      </c>
      <c r="M1349" s="45" t="s">
        <v>387</v>
      </c>
    </row>
    <row r="1350" spans="1:13" customFormat="1" x14ac:dyDescent="0.2">
      <c r="A1350" s="8" t="s">
        <v>130</v>
      </c>
      <c r="B1350" s="8" t="s">
        <v>88</v>
      </c>
      <c r="C1350" s="8" t="s">
        <v>294</v>
      </c>
      <c r="D1350" s="8" t="s">
        <v>1</v>
      </c>
      <c r="E1350" s="8" t="s">
        <v>114</v>
      </c>
      <c r="F1350" s="9" t="s">
        <v>103</v>
      </c>
      <c r="G1350" s="61">
        <v>42631</v>
      </c>
      <c r="H1350" s="5"/>
      <c r="I1350" s="8"/>
      <c r="J1350" s="45">
        <f t="shared" si="87"/>
        <v>0</v>
      </c>
      <c r="K1350" s="45">
        <f t="shared" si="88"/>
        <v>0</v>
      </c>
      <c r="L1350" s="45">
        <f>COUNTIFS($C$6:$C1350,C1350,$I$6:$I1350,I1350)</f>
        <v>0</v>
      </c>
      <c r="M1350" s="45" t="s">
        <v>387</v>
      </c>
    </row>
    <row r="1351" spans="1:13" customFormat="1" x14ac:dyDescent="0.2">
      <c r="A1351" s="8" t="s">
        <v>130</v>
      </c>
      <c r="B1351" s="8" t="s">
        <v>88</v>
      </c>
      <c r="C1351" s="8" t="s">
        <v>294</v>
      </c>
      <c r="D1351" s="8" t="s">
        <v>1</v>
      </c>
      <c r="E1351" s="8" t="s">
        <v>114</v>
      </c>
      <c r="F1351" s="9" t="s">
        <v>103</v>
      </c>
      <c r="G1351" s="61">
        <v>42652</v>
      </c>
      <c r="H1351" s="5"/>
      <c r="I1351" s="8"/>
      <c r="J1351" s="45">
        <f t="shared" ref="J1351:J1414" si="91">SUMIFS($H$6:$H$3208,$C$6:$C$3208,$C1351,$I$6:$I$3208,$I1351)</f>
        <v>0</v>
      </c>
      <c r="K1351" s="45">
        <f t="shared" ref="K1351:K1414" si="92">IFERROR(J1351/$G$5,0)</f>
        <v>0</v>
      </c>
      <c r="L1351" s="45">
        <f>COUNTIFS($C$6:$C1351,C1351,$I$6:$I1351,I1351)</f>
        <v>0</v>
      </c>
      <c r="M1351" s="45" t="s">
        <v>387</v>
      </c>
    </row>
    <row r="1352" spans="1:13" customFormat="1" x14ac:dyDescent="0.2">
      <c r="A1352" s="8" t="s">
        <v>130</v>
      </c>
      <c r="B1352" s="8" t="s">
        <v>88</v>
      </c>
      <c r="C1352" s="8" t="s">
        <v>294</v>
      </c>
      <c r="D1352" s="8" t="s">
        <v>1</v>
      </c>
      <c r="E1352" s="8" t="s">
        <v>114</v>
      </c>
      <c r="F1352" s="9" t="s">
        <v>103</v>
      </c>
      <c r="G1352" s="61">
        <v>42645</v>
      </c>
      <c r="H1352" s="5"/>
      <c r="I1352" s="8"/>
      <c r="J1352" s="45">
        <f t="shared" si="91"/>
        <v>0</v>
      </c>
      <c r="K1352" s="45">
        <f t="shared" si="92"/>
        <v>0</v>
      </c>
      <c r="L1352" s="45">
        <f>COUNTIFS($C$6:$C1352,C1352,$I$6:$I1352,I1352)</f>
        <v>0</v>
      </c>
      <c r="M1352" s="45" t="s">
        <v>387</v>
      </c>
    </row>
    <row r="1353" spans="1:13" customFormat="1" x14ac:dyDescent="0.2">
      <c r="A1353" s="8" t="s">
        <v>130</v>
      </c>
      <c r="B1353" s="8" t="s">
        <v>88</v>
      </c>
      <c r="C1353" s="8" t="s">
        <v>294</v>
      </c>
      <c r="D1353" s="8" t="s">
        <v>1</v>
      </c>
      <c r="E1353" s="8" t="s">
        <v>114</v>
      </c>
      <c r="F1353" s="9" t="s">
        <v>103</v>
      </c>
      <c r="G1353" s="61">
        <v>42659</v>
      </c>
      <c r="H1353" s="5"/>
      <c r="I1353" s="8"/>
      <c r="J1353" s="45">
        <f t="shared" si="91"/>
        <v>0</v>
      </c>
      <c r="K1353" s="45">
        <f t="shared" si="92"/>
        <v>0</v>
      </c>
      <c r="L1353" s="45">
        <f>COUNTIFS($C$6:$C1353,C1353,$I$6:$I1353,I1353)</f>
        <v>0</v>
      </c>
      <c r="M1353" s="45" t="s">
        <v>387</v>
      </c>
    </row>
    <row r="1354" spans="1:13" customFormat="1" x14ac:dyDescent="0.2">
      <c r="A1354" s="8" t="s">
        <v>130</v>
      </c>
      <c r="B1354" s="8" t="s">
        <v>88</v>
      </c>
      <c r="C1354" s="8" t="s">
        <v>294</v>
      </c>
      <c r="D1354" s="8" t="s">
        <v>1</v>
      </c>
      <c r="E1354" s="8" t="s">
        <v>114</v>
      </c>
      <c r="F1354" s="9" t="s">
        <v>103</v>
      </c>
      <c r="G1354" s="61">
        <v>42666</v>
      </c>
      <c r="H1354" s="5"/>
      <c r="I1354" s="8"/>
      <c r="J1354" s="45">
        <f t="shared" si="91"/>
        <v>0</v>
      </c>
      <c r="K1354" s="45">
        <f t="shared" si="92"/>
        <v>0</v>
      </c>
      <c r="L1354" s="45">
        <f>COUNTIFS($C$6:$C1354,C1354,$I$6:$I1354,I1354)</f>
        <v>0</v>
      </c>
      <c r="M1354" s="45" t="s">
        <v>387</v>
      </c>
    </row>
    <row r="1355" spans="1:13" customFormat="1" x14ac:dyDescent="0.2">
      <c r="A1355" s="8" t="s">
        <v>130</v>
      </c>
      <c r="B1355" s="8" t="s">
        <v>88</v>
      </c>
      <c r="C1355" s="8" t="s">
        <v>294</v>
      </c>
      <c r="D1355" s="8" t="s">
        <v>1</v>
      </c>
      <c r="E1355" s="8" t="s">
        <v>114</v>
      </c>
      <c r="F1355" s="9" t="s">
        <v>103</v>
      </c>
      <c r="G1355" s="61">
        <v>42673</v>
      </c>
      <c r="H1355" s="5"/>
      <c r="I1355" s="8"/>
      <c r="J1355" s="45">
        <f t="shared" si="91"/>
        <v>0</v>
      </c>
      <c r="K1355" s="45">
        <f t="shared" si="92"/>
        <v>0</v>
      </c>
      <c r="L1355" s="45">
        <f>COUNTIFS($C$6:$C1355,C1355,$I$6:$I1355,I1355)</f>
        <v>0</v>
      </c>
      <c r="M1355" s="45" t="s">
        <v>387</v>
      </c>
    </row>
    <row r="1356" spans="1:13" customFormat="1" x14ac:dyDescent="0.2">
      <c r="A1356" s="8" t="s">
        <v>377</v>
      </c>
      <c r="B1356" s="8" t="s">
        <v>378</v>
      </c>
      <c r="C1356" s="8" t="s">
        <v>381</v>
      </c>
      <c r="D1356" s="8" t="s">
        <v>2</v>
      </c>
      <c r="E1356" s="8" t="s">
        <v>197</v>
      </c>
      <c r="F1356" s="9" t="s">
        <v>103</v>
      </c>
      <c r="G1356" s="61">
        <v>42645</v>
      </c>
      <c r="H1356" s="5">
        <v>49</v>
      </c>
      <c r="I1356" s="8" t="s">
        <v>197</v>
      </c>
      <c r="J1356" s="45">
        <f t="shared" si="91"/>
        <v>49</v>
      </c>
      <c r="K1356" s="45">
        <f t="shared" si="92"/>
        <v>1.6896551724137931</v>
      </c>
      <c r="L1356" s="45">
        <f>COUNTIFS($C$6:$C1356,C1356,$I$6:$I1356,I1356)</f>
        <v>1</v>
      </c>
      <c r="M1356" s="45" t="s">
        <v>387</v>
      </c>
    </row>
    <row r="1357" spans="1:13" customFormat="1" x14ac:dyDescent="0.2">
      <c r="A1357" s="8" t="s">
        <v>377</v>
      </c>
      <c r="B1357" s="8" t="s">
        <v>378</v>
      </c>
      <c r="C1357" s="8" t="s">
        <v>381</v>
      </c>
      <c r="D1357" s="8" t="s">
        <v>2</v>
      </c>
      <c r="E1357" s="8" t="s">
        <v>197</v>
      </c>
      <c r="F1357" s="9" t="s">
        <v>103</v>
      </c>
      <c r="G1357" s="61">
        <v>42659</v>
      </c>
      <c r="H1357" s="5"/>
      <c r="I1357" s="8"/>
      <c r="J1357" s="45">
        <f t="shared" si="91"/>
        <v>0</v>
      </c>
      <c r="K1357" s="45">
        <f t="shared" si="92"/>
        <v>0</v>
      </c>
      <c r="L1357" s="45">
        <f>COUNTIFS($C$6:$C1357,C1357,$I$6:$I1357,I1357)</f>
        <v>0</v>
      </c>
      <c r="M1357" s="45" t="s">
        <v>387</v>
      </c>
    </row>
    <row r="1358" spans="1:13" customFormat="1" x14ac:dyDescent="0.2">
      <c r="A1358" s="8" t="s">
        <v>377</v>
      </c>
      <c r="B1358" s="8" t="s">
        <v>378</v>
      </c>
      <c r="C1358" s="8" t="s">
        <v>381</v>
      </c>
      <c r="D1358" s="8" t="s">
        <v>2</v>
      </c>
      <c r="E1358" s="8" t="s">
        <v>197</v>
      </c>
      <c r="F1358" s="9" t="s">
        <v>103</v>
      </c>
      <c r="G1358" s="61">
        <v>42666</v>
      </c>
      <c r="H1358" s="5"/>
      <c r="I1358" s="8"/>
      <c r="J1358" s="45">
        <f t="shared" si="91"/>
        <v>0</v>
      </c>
      <c r="K1358" s="45">
        <f t="shared" si="92"/>
        <v>0</v>
      </c>
      <c r="L1358" s="45">
        <f>COUNTIFS($C$6:$C1358,C1358,$I$6:$I1358,I1358)</f>
        <v>0</v>
      </c>
      <c r="M1358" s="45" t="s">
        <v>387</v>
      </c>
    </row>
    <row r="1359" spans="1:13" customFormat="1" x14ac:dyDescent="0.2">
      <c r="A1359" s="8" t="s">
        <v>377</v>
      </c>
      <c r="B1359" s="8" t="s">
        <v>378</v>
      </c>
      <c r="C1359" s="8" t="s">
        <v>381</v>
      </c>
      <c r="D1359" s="8" t="s">
        <v>2</v>
      </c>
      <c r="E1359" s="8" t="s">
        <v>197</v>
      </c>
      <c r="F1359" s="9" t="s">
        <v>103</v>
      </c>
      <c r="G1359" s="61">
        <v>42673</v>
      </c>
      <c r="H1359" s="5"/>
      <c r="I1359" s="8"/>
      <c r="J1359" s="45">
        <f t="shared" si="91"/>
        <v>0</v>
      </c>
      <c r="K1359" s="45">
        <f t="shared" si="92"/>
        <v>0</v>
      </c>
      <c r="L1359" s="45">
        <f>COUNTIFS($C$6:$C1359,C1359,$I$6:$I1359,I1359)</f>
        <v>0</v>
      </c>
      <c r="M1359" s="45" t="s">
        <v>387</v>
      </c>
    </row>
    <row r="1360" spans="1:13" customFormat="1" x14ac:dyDescent="0.2">
      <c r="A1360" s="8" t="s">
        <v>377</v>
      </c>
      <c r="B1360" s="8" t="s">
        <v>28</v>
      </c>
      <c r="C1360" s="8" t="s">
        <v>382</v>
      </c>
      <c r="D1360" s="8" t="s">
        <v>1</v>
      </c>
      <c r="E1360" s="8" t="s">
        <v>0</v>
      </c>
      <c r="F1360" s="9" t="s">
        <v>103</v>
      </c>
      <c r="G1360" s="61">
        <v>42645</v>
      </c>
      <c r="H1360" s="5">
        <v>91</v>
      </c>
      <c r="I1360" s="8" t="s">
        <v>0</v>
      </c>
      <c r="J1360" s="45">
        <f t="shared" si="91"/>
        <v>91</v>
      </c>
      <c r="K1360" s="45">
        <f t="shared" si="92"/>
        <v>3.1379310344827585</v>
      </c>
      <c r="L1360" s="45">
        <f>COUNTIFS($C$6:$C1360,C1360,$I$6:$I1360,I1360)</f>
        <v>1</v>
      </c>
      <c r="M1360" s="45" t="s">
        <v>387</v>
      </c>
    </row>
    <row r="1361" spans="1:13" customFormat="1" x14ac:dyDescent="0.2">
      <c r="A1361" s="8" t="s">
        <v>377</v>
      </c>
      <c r="B1361" s="8" t="s">
        <v>28</v>
      </c>
      <c r="C1361" s="8" t="s">
        <v>382</v>
      </c>
      <c r="D1361" s="8" t="s">
        <v>1</v>
      </c>
      <c r="E1361" s="8" t="s">
        <v>0</v>
      </c>
      <c r="F1361" s="9" t="s">
        <v>103</v>
      </c>
      <c r="G1361" s="61">
        <v>42659</v>
      </c>
      <c r="H1361" s="5"/>
      <c r="I1361" s="8"/>
      <c r="J1361" s="45">
        <f t="shared" si="91"/>
        <v>0</v>
      </c>
      <c r="K1361" s="45">
        <f t="shared" si="92"/>
        <v>0</v>
      </c>
      <c r="L1361" s="45">
        <f>COUNTIFS($C$6:$C1361,C1361,$I$6:$I1361,I1361)</f>
        <v>0</v>
      </c>
      <c r="M1361" s="45" t="s">
        <v>387</v>
      </c>
    </row>
    <row r="1362" spans="1:13" customFormat="1" x14ac:dyDescent="0.2">
      <c r="A1362" s="8" t="s">
        <v>377</v>
      </c>
      <c r="B1362" s="8" t="s">
        <v>28</v>
      </c>
      <c r="C1362" s="8" t="s">
        <v>382</v>
      </c>
      <c r="D1362" s="8" t="s">
        <v>1</v>
      </c>
      <c r="E1362" s="8" t="s">
        <v>0</v>
      </c>
      <c r="F1362" s="9" t="s">
        <v>103</v>
      </c>
      <c r="G1362" s="61">
        <v>42666</v>
      </c>
      <c r="H1362" s="5"/>
      <c r="I1362" s="8"/>
      <c r="J1362" s="45">
        <f t="shared" si="91"/>
        <v>0</v>
      </c>
      <c r="K1362" s="45">
        <f t="shared" si="92"/>
        <v>0</v>
      </c>
      <c r="L1362" s="45">
        <f>COUNTIFS($C$6:$C1362,C1362,$I$6:$I1362,I1362)</f>
        <v>0</v>
      </c>
      <c r="M1362" s="45" t="s">
        <v>387</v>
      </c>
    </row>
    <row r="1363" spans="1:13" customFormat="1" x14ac:dyDescent="0.2">
      <c r="A1363" s="8" t="s">
        <v>377</v>
      </c>
      <c r="B1363" s="8" t="s">
        <v>28</v>
      </c>
      <c r="C1363" s="8" t="s">
        <v>382</v>
      </c>
      <c r="D1363" s="8" t="s">
        <v>1</v>
      </c>
      <c r="E1363" s="8" t="s">
        <v>0</v>
      </c>
      <c r="F1363" s="9" t="s">
        <v>103</v>
      </c>
      <c r="G1363" s="61">
        <v>42673</v>
      </c>
      <c r="H1363" s="5"/>
      <c r="I1363" s="8"/>
      <c r="J1363" s="45">
        <f t="shared" si="91"/>
        <v>0</v>
      </c>
      <c r="K1363" s="45">
        <f t="shared" si="92"/>
        <v>0</v>
      </c>
      <c r="L1363" s="45">
        <f>COUNTIFS($C$6:$C1363,C1363,$I$6:$I1363,I1363)</f>
        <v>0</v>
      </c>
      <c r="M1363" s="45" t="s">
        <v>387</v>
      </c>
    </row>
    <row r="1364" spans="1:13" customFormat="1" x14ac:dyDescent="0.2">
      <c r="A1364" s="8" t="s">
        <v>221</v>
      </c>
      <c r="B1364" s="8" t="s">
        <v>89</v>
      </c>
      <c r="C1364" s="8" t="str">
        <f t="shared" ref="C1364:C1384" si="93">UPPER(A1364)&amp;" "&amp;B1364</f>
        <v>SCOTT Mark</v>
      </c>
      <c r="D1364" s="10" t="s">
        <v>1</v>
      </c>
      <c r="E1364" s="8" t="s">
        <v>114</v>
      </c>
      <c r="F1364" s="9" t="s">
        <v>103</v>
      </c>
      <c r="G1364" s="20">
        <v>42435</v>
      </c>
      <c r="H1364" s="5">
        <v>51</v>
      </c>
      <c r="I1364" s="8" t="s">
        <v>114</v>
      </c>
      <c r="J1364" s="45">
        <f t="shared" si="91"/>
        <v>89</v>
      </c>
      <c r="K1364" s="45">
        <f t="shared" si="92"/>
        <v>3.0689655172413794</v>
      </c>
      <c r="L1364" s="45">
        <f>COUNTIFS($C$6:$C1364,C1364,$I$6:$I1364,I1364)</f>
        <v>1</v>
      </c>
      <c r="M1364" s="45" t="s">
        <v>387</v>
      </c>
    </row>
    <row r="1365" spans="1:13" customFormat="1" x14ac:dyDescent="0.2">
      <c r="A1365" s="8" t="s">
        <v>221</v>
      </c>
      <c r="B1365" s="8" t="s">
        <v>89</v>
      </c>
      <c r="C1365" s="8" t="str">
        <f t="shared" si="93"/>
        <v>SCOTT Mark</v>
      </c>
      <c r="D1365" s="10" t="s">
        <v>1</v>
      </c>
      <c r="E1365" s="8" t="s">
        <v>114</v>
      </c>
      <c r="F1365" s="9" t="s">
        <v>103</v>
      </c>
      <c r="G1365" s="20">
        <v>42449</v>
      </c>
      <c r="H1365" s="5">
        <v>38</v>
      </c>
      <c r="I1365" s="8" t="s">
        <v>114</v>
      </c>
      <c r="J1365" s="45">
        <f t="shared" si="91"/>
        <v>89</v>
      </c>
      <c r="K1365" s="45">
        <f t="shared" si="92"/>
        <v>3.0689655172413794</v>
      </c>
      <c r="L1365" s="45">
        <f>COUNTIFS($C$6:$C1365,C1365,$I$6:$I1365,I1365)</f>
        <v>2</v>
      </c>
      <c r="M1365" s="45" t="s">
        <v>387</v>
      </c>
    </row>
    <row r="1366" spans="1:13" customFormat="1" x14ac:dyDescent="0.2">
      <c r="A1366" s="8" t="s">
        <v>221</v>
      </c>
      <c r="B1366" s="8" t="s">
        <v>89</v>
      </c>
      <c r="C1366" s="8" t="str">
        <f t="shared" si="93"/>
        <v>SCOTT Mark</v>
      </c>
      <c r="D1366" s="10" t="s">
        <v>1</v>
      </c>
      <c r="E1366" s="8" t="s">
        <v>114</v>
      </c>
      <c r="F1366" s="9" t="s">
        <v>103</v>
      </c>
      <c r="G1366" s="20">
        <v>42386</v>
      </c>
      <c r="H1366" s="3"/>
      <c r="I1366" s="8"/>
      <c r="J1366" s="45">
        <f t="shared" si="91"/>
        <v>0</v>
      </c>
      <c r="K1366" s="45">
        <f t="shared" si="92"/>
        <v>0</v>
      </c>
      <c r="L1366" s="45">
        <f>COUNTIFS($C$6:$C1366,C1366,$I$6:$I1366,I1366)</f>
        <v>0</v>
      </c>
      <c r="M1366" s="45" t="s">
        <v>387</v>
      </c>
    </row>
    <row r="1367" spans="1:13" customFormat="1" x14ac:dyDescent="0.2">
      <c r="A1367" s="8" t="s">
        <v>221</v>
      </c>
      <c r="B1367" s="8" t="s">
        <v>89</v>
      </c>
      <c r="C1367" s="8" t="str">
        <f t="shared" si="93"/>
        <v>SCOTT Mark</v>
      </c>
      <c r="D1367" s="10" t="s">
        <v>1</v>
      </c>
      <c r="E1367" s="8" t="s">
        <v>114</v>
      </c>
      <c r="F1367" s="9" t="s">
        <v>103</v>
      </c>
      <c r="G1367" s="20">
        <v>42400</v>
      </c>
      <c r="H1367" s="5"/>
      <c r="I1367" s="8"/>
      <c r="J1367" s="45">
        <f t="shared" si="91"/>
        <v>0</v>
      </c>
      <c r="K1367" s="45">
        <f t="shared" si="92"/>
        <v>0</v>
      </c>
      <c r="L1367" s="45">
        <f>COUNTIFS($C$6:$C1367,C1367,$I$6:$I1367,I1367)</f>
        <v>0</v>
      </c>
      <c r="M1367" s="45" t="s">
        <v>387</v>
      </c>
    </row>
    <row r="1368" spans="1:13" customFormat="1" x14ac:dyDescent="0.2">
      <c r="A1368" s="8" t="s">
        <v>221</v>
      </c>
      <c r="B1368" s="8" t="s">
        <v>89</v>
      </c>
      <c r="C1368" s="8" t="str">
        <f t="shared" si="93"/>
        <v>SCOTT Mark</v>
      </c>
      <c r="D1368" s="10" t="s">
        <v>1</v>
      </c>
      <c r="E1368" s="8" t="s">
        <v>114</v>
      </c>
      <c r="F1368" s="9" t="s">
        <v>103</v>
      </c>
      <c r="G1368" s="20">
        <v>42407</v>
      </c>
      <c r="H1368" s="5"/>
      <c r="I1368" s="8"/>
      <c r="J1368" s="45">
        <f t="shared" si="91"/>
        <v>0</v>
      </c>
      <c r="K1368" s="45">
        <f t="shared" si="92"/>
        <v>0</v>
      </c>
      <c r="L1368" s="45">
        <f>COUNTIFS($C$6:$C1368,C1368,$I$6:$I1368,I1368)</f>
        <v>0</v>
      </c>
      <c r="M1368" s="45" t="s">
        <v>387</v>
      </c>
    </row>
    <row r="1369" spans="1:13" customFormat="1" x14ac:dyDescent="0.2">
      <c r="A1369" s="8" t="s">
        <v>221</v>
      </c>
      <c r="B1369" s="8" t="s">
        <v>89</v>
      </c>
      <c r="C1369" s="8" t="str">
        <f t="shared" si="93"/>
        <v>SCOTT Mark</v>
      </c>
      <c r="D1369" s="10" t="s">
        <v>1</v>
      </c>
      <c r="E1369" s="8" t="s">
        <v>114</v>
      </c>
      <c r="F1369" s="9" t="s">
        <v>103</v>
      </c>
      <c r="G1369" s="20">
        <v>42414</v>
      </c>
      <c r="H1369" s="5"/>
      <c r="I1369" s="8"/>
      <c r="J1369" s="45">
        <f t="shared" si="91"/>
        <v>0</v>
      </c>
      <c r="K1369" s="45">
        <f t="shared" si="92"/>
        <v>0</v>
      </c>
      <c r="L1369" s="45">
        <f>COUNTIFS($C$6:$C1369,C1369,$I$6:$I1369,I1369)</f>
        <v>0</v>
      </c>
      <c r="M1369" s="45" t="s">
        <v>387</v>
      </c>
    </row>
    <row r="1370" spans="1:13" customFormat="1" x14ac:dyDescent="0.2">
      <c r="A1370" s="8" t="s">
        <v>221</v>
      </c>
      <c r="B1370" s="8" t="s">
        <v>89</v>
      </c>
      <c r="C1370" s="8" t="str">
        <f t="shared" si="93"/>
        <v>SCOTT Mark</v>
      </c>
      <c r="D1370" s="10" t="s">
        <v>1</v>
      </c>
      <c r="E1370" s="8" t="s">
        <v>114</v>
      </c>
      <c r="F1370" s="9" t="s">
        <v>103</v>
      </c>
      <c r="G1370" s="20">
        <v>42421</v>
      </c>
      <c r="H1370" s="5"/>
      <c r="I1370" s="8"/>
      <c r="J1370" s="45">
        <f t="shared" si="91"/>
        <v>0</v>
      </c>
      <c r="K1370" s="45">
        <f t="shared" si="92"/>
        <v>0</v>
      </c>
      <c r="L1370" s="45">
        <f>COUNTIFS($C$6:$C1370,C1370,$I$6:$I1370,I1370)</f>
        <v>0</v>
      </c>
      <c r="M1370" s="45" t="s">
        <v>387</v>
      </c>
    </row>
    <row r="1371" spans="1:13" customFormat="1" x14ac:dyDescent="0.2">
      <c r="A1371" s="8" t="s">
        <v>221</v>
      </c>
      <c r="B1371" s="8" t="s">
        <v>89</v>
      </c>
      <c r="C1371" s="8" t="str">
        <f t="shared" si="93"/>
        <v>SCOTT Mark</v>
      </c>
      <c r="D1371" s="10" t="s">
        <v>1</v>
      </c>
      <c r="E1371" s="8" t="s">
        <v>114</v>
      </c>
      <c r="F1371" s="9" t="s">
        <v>103</v>
      </c>
      <c r="G1371" s="20">
        <v>42428</v>
      </c>
      <c r="H1371" s="5"/>
      <c r="I1371" s="8"/>
      <c r="J1371" s="45">
        <f t="shared" si="91"/>
        <v>0</v>
      </c>
      <c r="K1371" s="45">
        <f t="shared" si="92"/>
        <v>0</v>
      </c>
      <c r="L1371" s="45">
        <f>COUNTIFS($C$6:$C1371,C1371,$I$6:$I1371,I1371)</f>
        <v>0</v>
      </c>
      <c r="M1371" s="45" t="s">
        <v>387</v>
      </c>
    </row>
    <row r="1372" spans="1:13" customFormat="1" x14ac:dyDescent="0.2">
      <c r="A1372" s="8" t="s">
        <v>221</v>
      </c>
      <c r="B1372" s="8" t="s">
        <v>89</v>
      </c>
      <c r="C1372" s="8" t="str">
        <f t="shared" si="93"/>
        <v>SCOTT Mark</v>
      </c>
      <c r="D1372" s="10" t="s">
        <v>1</v>
      </c>
      <c r="E1372" s="8" t="s">
        <v>114</v>
      </c>
      <c r="F1372" s="9" t="s">
        <v>103</v>
      </c>
      <c r="G1372" s="20">
        <v>42442</v>
      </c>
      <c r="H1372" s="5"/>
      <c r="I1372" s="8"/>
      <c r="J1372" s="45">
        <f t="shared" si="91"/>
        <v>0</v>
      </c>
      <c r="K1372" s="45">
        <f t="shared" si="92"/>
        <v>0</v>
      </c>
      <c r="L1372" s="45">
        <f>COUNTIFS($C$6:$C1372,C1372,$I$6:$I1372,I1372)</f>
        <v>0</v>
      </c>
      <c r="M1372" s="45" t="s">
        <v>387</v>
      </c>
    </row>
    <row r="1373" spans="1:13" customFormat="1" x14ac:dyDescent="0.2">
      <c r="A1373" s="8" t="s">
        <v>221</v>
      </c>
      <c r="B1373" s="8" t="s">
        <v>89</v>
      </c>
      <c r="C1373" s="8" t="str">
        <f t="shared" si="93"/>
        <v>SCOTT Mark</v>
      </c>
      <c r="D1373" s="10" t="s">
        <v>1</v>
      </c>
      <c r="E1373" s="8" t="s">
        <v>114</v>
      </c>
      <c r="F1373" s="9" t="s">
        <v>103</v>
      </c>
      <c r="G1373" s="20">
        <v>42463</v>
      </c>
      <c r="H1373" s="5"/>
      <c r="I1373" s="8"/>
      <c r="J1373" s="45">
        <f t="shared" si="91"/>
        <v>0</v>
      </c>
      <c r="K1373" s="45">
        <f t="shared" si="92"/>
        <v>0</v>
      </c>
      <c r="L1373" s="45">
        <f>COUNTIFS($C$6:$C1373,C1373,$I$6:$I1373,I1373)</f>
        <v>0</v>
      </c>
      <c r="M1373" s="45" t="s">
        <v>387</v>
      </c>
    </row>
    <row r="1374" spans="1:13" customFormat="1" x14ac:dyDescent="0.2">
      <c r="A1374" s="8" t="s">
        <v>221</v>
      </c>
      <c r="B1374" s="8" t="s">
        <v>89</v>
      </c>
      <c r="C1374" s="8" t="str">
        <f t="shared" si="93"/>
        <v>SCOTT Mark</v>
      </c>
      <c r="D1374" s="10" t="s">
        <v>1</v>
      </c>
      <c r="E1374" s="8" t="s">
        <v>114</v>
      </c>
      <c r="F1374" s="9" t="s">
        <v>103</v>
      </c>
      <c r="G1374" s="20">
        <v>42477</v>
      </c>
      <c r="H1374" s="5"/>
      <c r="I1374" s="8"/>
      <c r="J1374" s="45">
        <f t="shared" si="91"/>
        <v>0</v>
      </c>
      <c r="K1374" s="45">
        <f t="shared" si="92"/>
        <v>0</v>
      </c>
      <c r="L1374" s="45">
        <f>COUNTIFS($C$6:$C1374,C1374,$I$6:$I1374,I1374)</f>
        <v>0</v>
      </c>
      <c r="M1374" s="45" t="s">
        <v>387</v>
      </c>
    </row>
    <row r="1375" spans="1:13" customFormat="1" x14ac:dyDescent="0.2">
      <c r="A1375" s="8" t="s">
        <v>221</v>
      </c>
      <c r="B1375" s="8" t="s">
        <v>89</v>
      </c>
      <c r="C1375" s="8" t="str">
        <f t="shared" si="93"/>
        <v>SCOTT Mark</v>
      </c>
      <c r="D1375" s="10" t="s">
        <v>1</v>
      </c>
      <c r="E1375" s="8" t="s">
        <v>114</v>
      </c>
      <c r="F1375" s="9" t="s">
        <v>103</v>
      </c>
      <c r="G1375" s="20">
        <v>42505</v>
      </c>
      <c r="H1375" s="5"/>
      <c r="I1375" s="8"/>
      <c r="J1375" s="45">
        <f t="shared" si="91"/>
        <v>0</v>
      </c>
      <c r="K1375" s="45">
        <f t="shared" si="92"/>
        <v>0</v>
      </c>
      <c r="L1375" s="45">
        <f>COUNTIFS($C$6:$C1375,C1375,$I$6:$I1375,I1375)</f>
        <v>0</v>
      </c>
      <c r="M1375" s="45" t="s">
        <v>387</v>
      </c>
    </row>
    <row r="1376" spans="1:13" customFormat="1" x14ac:dyDescent="0.2">
      <c r="A1376" s="8" t="s">
        <v>221</v>
      </c>
      <c r="B1376" s="8" t="s">
        <v>89</v>
      </c>
      <c r="C1376" s="8" t="str">
        <f t="shared" si="93"/>
        <v>SCOTT Mark</v>
      </c>
      <c r="D1376" s="10" t="s">
        <v>1</v>
      </c>
      <c r="E1376" s="8" t="s">
        <v>114</v>
      </c>
      <c r="F1376" s="9" t="s">
        <v>103</v>
      </c>
      <c r="G1376" s="20">
        <v>42512</v>
      </c>
      <c r="H1376" s="5"/>
      <c r="I1376" s="8"/>
      <c r="J1376" s="45">
        <f t="shared" si="91"/>
        <v>0</v>
      </c>
      <c r="K1376" s="45">
        <f t="shared" si="92"/>
        <v>0</v>
      </c>
      <c r="L1376" s="45">
        <f>COUNTIFS($C$6:$C1376,C1376,$I$6:$I1376,I1376)</f>
        <v>0</v>
      </c>
      <c r="M1376" s="45" t="s">
        <v>387</v>
      </c>
    </row>
    <row r="1377" spans="1:13" customFormat="1" x14ac:dyDescent="0.2">
      <c r="A1377" s="8" t="s">
        <v>221</v>
      </c>
      <c r="B1377" s="8" t="s">
        <v>89</v>
      </c>
      <c r="C1377" s="8" t="str">
        <f t="shared" si="93"/>
        <v>SCOTT Mark</v>
      </c>
      <c r="D1377" s="10" t="s">
        <v>1</v>
      </c>
      <c r="E1377" s="8" t="s">
        <v>114</v>
      </c>
      <c r="F1377" s="9" t="s">
        <v>103</v>
      </c>
      <c r="G1377" s="20">
        <v>42519</v>
      </c>
      <c r="H1377" s="5"/>
      <c r="I1377" s="8"/>
      <c r="J1377" s="45">
        <f t="shared" si="91"/>
        <v>0</v>
      </c>
      <c r="K1377" s="45">
        <f t="shared" si="92"/>
        <v>0</v>
      </c>
      <c r="L1377" s="45">
        <f>COUNTIFS($C$6:$C1377,C1377,$I$6:$I1377,I1377)</f>
        <v>0</v>
      </c>
      <c r="M1377" s="45" t="s">
        <v>387</v>
      </c>
    </row>
    <row r="1378" spans="1:13" customFormat="1" x14ac:dyDescent="0.2">
      <c r="A1378" s="8" t="s">
        <v>221</v>
      </c>
      <c r="B1378" s="8" t="s">
        <v>89</v>
      </c>
      <c r="C1378" s="8" t="str">
        <f t="shared" si="93"/>
        <v>SCOTT Mark</v>
      </c>
      <c r="D1378" s="10" t="s">
        <v>1</v>
      </c>
      <c r="E1378" s="8" t="s">
        <v>114</v>
      </c>
      <c r="F1378" s="9" t="s">
        <v>103</v>
      </c>
      <c r="G1378" s="20">
        <v>42526</v>
      </c>
      <c r="H1378" s="5"/>
      <c r="I1378" s="8"/>
      <c r="J1378" s="45">
        <f t="shared" si="91"/>
        <v>0</v>
      </c>
      <c r="K1378" s="45">
        <f t="shared" si="92"/>
        <v>0</v>
      </c>
      <c r="L1378" s="45">
        <f>COUNTIFS($C$6:$C1378,C1378,$I$6:$I1378,I1378)</f>
        <v>0</v>
      </c>
      <c r="M1378" s="45" t="s">
        <v>387</v>
      </c>
    </row>
    <row r="1379" spans="1:13" customFormat="1" x14ac:dyDescent="0.2">
      <c r="A1379" s="8" t="s">
        <v>221</v>
      </c>
      <c r="B1379" s="8" t="s">
        <v>89</v>
      </c>
      <c r="C1379" s="8" t="str">
        <f t="shared" si="93"/>
        <v>SCOTT Mark</v>
      </c>
      <c r="D1379" s="10" t="s">
        <v>1</v>
      </c>
      <c r="E1379" s="8" t="s">
        <v>114</v>
      </c>
      <c r="F1379" s="9" t="s">
        <v>103</v>
      </c>
      <c r="G1379" s="20">
        <v>42540</v>
      </c>
      <c r="H1379" s="5"/>
      <c r="I1379" s="8"/>
      <c r="J1379" s="45">
        <f t="shared" si="91"/>
        <v>0</v>
      </c>
      <c r="K1379" s="45">
        <f t="shared" si="92"/>
        <v>0</v>
      </c>
      <c r="L1379" s="45">
        <f>COUNTIFS($C$6:$C1379,C1379,$I$6:$I1379,I1379)</f>
        <v>0</v>
      </c>
      <c r="M1379" s="45" t="s">
        <v>387</v>
      </c>
    </row>
    <row r="1380" spans="1:13" customFormat="1" x14ac:dyDescent="0.2">
      <c r="A1380" s="8" t="s">
        <v>221</v>
      </c>
      <c r="B1380" s="8" t="s">
        <v>89</v>
      </c>
      <c r="C1380" s="8" t="str">
        <f t="shared" si="93"/>
        <v>SCOTT Mark</v>
      </c>
      <c r="D1380" s="10" t="s">
        <v>1</v>
      </c>
      <c r="E1380" s="8" t="s">
        <v>114</v>
      </c>
      <c r="F1380" s="9" t="s">
        <v>103</v>
      </c>
      <c r="G1380" s="20">
        <v>42554</v>
      </c>
      <c r="H1380" s="5"/>
      <c r="I1380" s="8"/>
      <c r="J1380" s="45">
        <f t="shared" si="91"/>
        <v>0</v>
      </c>
      <c r="K1380" s="45">
        <f t="shared" si="92"/>
        <v>0</v>
      </c>
      <c r="L1380" s="45">
        <f>COUNTIFS($C$6:$C1380,C1380,$I$6:$I1380,I1380)</f>
        <v>0</v>
      </c>
      <c r="M1380" s="45" t="s">
        <v>387</v>
      </c>
    </row>
    <row r="1381" spans="1:13" customFormat="1" x14ac:dyDescent="0.2">
      <c r="A1381" s="8" t="s">
        <v>221</v>
      </c>
      <c r="B1381" s="8" t="s">
        <v>89</v>
      </c>
      <c r="C1381" s="8" t="str">
        <f t="shared" si="93"/>
        <v>SCOTT Mark</v>
      </c>
      <c r="D1381" s="10" t="s">
        <v>1</v>
      </c>
      <c r="E1381" s="8" t="s">
        <v>114</v>
      </c>
      <c r="F1381" s="9" t="s">
        <v>103</v>
      </c>
      <c r="G1381" s="20">
        <v>42561</v>
      </c>
      <c r="H1381" s="5"/>
      <c r="I1381" s="8"/>
      <c r="J1381" s="45">
        <f t="shared" si="91"/>
        <v>0</v>
      </c>
      <c r="K1381" s="45">
        <f t="shared" si="92"/>
        <v>0</v>
      </c>
      <c r="L1381" s="45">
        <f>COUNTIFS($C$6:$C1381,C1381,$I$6:$I1381,I1381)</f>
        <v>0</v>
      </c>
      <c r="M1381" s="45" t="s">
        <v>387</v>
      </c>
    </row>
    <row r="1382" spans="1:13" customFormat="1" x14ac:dyDescent="0.2">
      <c r="A1382" s="8" t="s">
        <v>221</v>
      </c>
      <c r="B1382" s="8" t="s">
        <v>89</v>
      </c>
      <c r="C1382" s="8" t="str">
        <f t="shared" si="93"/>
        <v>SCOTT Mark</v>
      </c>
      <c r="D1382" s="10" t="s">
        <v>1</v>
      </c>
      <c r="E1382" s="8" t="s">
        <v>114</v>
      </c>
      <c r="F1382" s="9" t="s">
        <v>103</v>
      </c>
      <c r="G1382" s="20">
        <v>42589</v>
      </c>
      <c r="H1382" s="5"/>
      <c r="I1382" s="8"/>
      <c r="J1382" s="45">
        <f t="shared" si="91"/>
        <v>0</v>
      </c>
      <c r="K1382" s="45">
        <f t="shared" si="92"/>
        <v>0</v>
      </c>
      <c r="L1382" s="45">
        <f>COUNTIFS($C$6:$C1382,C1382,$I$6:$I1382,I1382)</f>
        <v>0</v>
      </c>
      <c r="M1382" s="45" t="s">
        <v>387</v>
      </c>
    </row>
    <row r="1383" spans="1:13" customFormat="1" x14ac:dyDescent="0.2">
      <c r="A1383" s="8" t="s">
        <v>221</v>
      </c>
      <c r="B1383" s="8" t="s">
        <v>89</v>
      </c>
      <c r="C1383" s="8" t="str">
        <f t="shared" si="93"/>
        <v>SCOTT Mark</v>
      </c>
      <c r="D1383" s="10" t="s">
        <v>1</v>
      </c>
      <c r="E1383" s="8" t="s">
        <v>114</v>
      </c>
      <c r="F1383" s="9" t="s">
        <v>103</v>
      </c>
      <c r="G1383" s="20">
        <v>42596</v>
      </c>
      <c r="H1383" s="5"/>
      <c r="I1383" s="8"/>
      <c r="J1383" s="45">
        <f t="shared" si="91"/>
        <v>0</v>
      </c>
      <c r="K1383" s="45">
        <f t="shared" si="92"/>
        <v>0</v>
      </c>
      <c r="L1383" s="45">
        <f>COUNTIFS($C$6:$C1383,C1383,$I$6:$I1383,I1383)</f>
        <v>0</v>
      </c>
      <c r="M1383" s="45" t="s">
        <v>387</v>
      </c>
    </row>
    <row r="1384" spans="1:13" customFormat="1" x14ac:dyDescent="0.2">
      <c r="A1384" s="8" t="s">
        <v>221</v>
      </c>
      <c r="B1384" s="8" t="s">
        <v>89</v>
      </c>
      <c r="C1384" s="8" t="str">
        <f t="shared" si="93"/>
        <v>SCOTT Mark</v>
      </c>
      <c r="D1384" s="10" t="s">
        <v>1</v>
      </c>
      <c r="E1384" s="8" t="s">
        <v>114</v>
      </c>
      <c r="F1384" s="9" t="s">
        <v>103</v>
      </c>
      <c r="G1384" s="20">
        <v>42610</v>
      </c>
      <c r="H1384" s="5"/>
      <c r="I1384" s="8"/>
      <c r="J1384" s="45">
        <f t="shared" si="91"/>
        <v>0</v>
      </c>
      <c r="K1384" s="45">
        <f t="shared" si="92"/>
        <v>0</v>
      </c>
      <c r="L1384" s="45">
        <f>COUNTIFS($C$6:$C1384,C1384,$I$6:$I1384,I1384)</f>
        <v>0</v>
      </c>
      <c r="M1384" s="45" t="s">
        <v>387</v>
      </c>
    </row>
    <row r="1385" spans="1:13" customFormat="1" x14ac:dyDescent="0.2">
      <c r="A1385" s="8" t="s">
        <v>221</v>
      </c>
      <c r="B1385" s="8" t="s">
        <v>89</v>
      </c>
      <c r="C1385" s="8" t="s">
        <v>346</v>
      </c>
      <c r="D1385" s="10" t="s">
        <v>1</v>
      </c>
      <c r="E1385" s="8" t="s">
        <v>114</v>
      </c>
      <c r="F1385" s="9" t="s">
        <v>103</v>
      </c>
      <c r="G1385" s="61">
        <v>42617</v>
      </c>
      <c r="H1385" s="5"/>
      <c r="I1385" s="8"/>
      <c r="J1385" s="45">
        <f t="shared" si="91"/>
        <v>0</v>
      </c>
      <c r="K1385" s="45">
        <f t="shared" si="92"/>
        <v>0</v>
      </c>
      <c r="L1385" s="45">
        <f>COUNTIFS($C$6:$C1385,C1385,$I$6:$I1385,I1385)</f>
        <v>0</v>
      </c>
      <c r="M1385" s="45" t="s">
        <v>387</v>
      </c>
    </row>
    <row r="1386" spans="1:13" customFormat="1" x14ac:dyDescent="0.2">
      <c r="A1386" s="8" t="s">
        <v>221</v>
      </c>
      <c r="B1386" s="8" t="s">
        <v>89</v>
      </c>
      <c r="C1386" s="8" t="s">
        <v>346</v>
      </c>
      <c r="D1386" s="10" t="s">
        <v>1</v>
      </c>
      <c r="E1386" s="8" t="s">
        <v>114</v>
      </c>
      <c r="F1386" s="9" t="s">
        <v>103</v>
      </c>
      <c r="G1386" s="61">
        <v>42624</v>
      </c>
      <c r="H1386" s="5"/>
      <c r="I1386" s="8"/>
      <c r="J1386" s="45">
        <f t="shared" si="91"/>
        <v>0</v>
      </c>
      <c r="K1386" s="45">
        <f t="shared" si="92"/>
        <v>0</v>
      </c>
      <c r="L1386" s="45">
        <f>COUNTIFS($C$6:$C1386,C1386,$I$6:$I1386,I1386)</f>
        <v>0</v>
      </c>
      <c r="M1386" s="45" t="s">
        <v>387</v>
      </c>
    </row>
    <row r="1387" spans="1:13" customFormat="1" x14ac:dyDescent="0.2">
      <c r="A1387" s="8" t="s">
        <v>221</v>
      </c>
      <c r="B1387" s="8" t="s">
        <v>89</v>
      </c>
      <c r="C1387" s="8" t="s">
        <v>346</v>
      </c>
      <c r="D1387" s="10" t="s">
        <v>1</v>
      </c>
      <c r="E1387" s="8" t="s">
        <v>114</v>
      </c>
      <c r="F1387" s="9" t="s">
        <v>103</v>
      </c>
      <c r="G1387" s="61">
        <v>42631</v>
      </c>
      <c r="H1387" s="5"/>
      <c r="I1387" s="8"/>
      <c r="J1387" s="45">
        <f t="shared" si="91"/>
        <v>0</v>
      </c>
      <c r="K1387" s="45">
        <f t="shared" si="92"/>
        <v>0</v>
      </c>
      <c r="L1387" s="45">
        <f>COUNTIFS($C$6:$C1387,C1387,$I$6:$I1387,I1387)</f>
        <v>0</v>
      </c>
      <c r="M1387" s="45" t="s">
        <v>387</v>
      </c>
    </row>
    <row r="1388" spans="1:13" customFormat="1" x14ac:dyDescent="0.2">
      <c r="A1388" s="8" t="s">
        <v>221</v>
      </c>
      <c r="B1388" s="8" t="s">
        <v>89</v>
      </c>
      <c r="C1388" s="8" t="s">
        <v>346</v>
      </c>
      <c r="D1388" s="10" t="s">
        <v>1</v>
      </c>
      <c r="E1388" s="8" t="s">
        <v>114</v>
      </c>
      <c r="F1388" s="9" t="s">
        <v>103</v>
      </c>
      <c r="G1388" s="61">
        <v>42652</v>
      </c>
      <c r="H1388" s="5"/>
      <c r="I1388" s="8"/>
      <c r="J1388" s="45">
        <f t="shared" si="91"/>
        <v>0</v>
      </c>
      <c r="K1388" s="45">
        <f t="shared" si="92"/>
        <v>0</v>
      </c>
      <c r="L1388" s="45">
        <f>COUNTIFS($C$6:$C1388,C1388,$I$6:$I1388,I1388)</f>
        <v>0</v>
      </c>
      <c r="M1388" s="45" t="s">
        <v>387</v>
      </c>
    </row>
    <row r="1389" spans="1:13" customFormat="1" x14ac:dyDescent="0.2">
      <c r="A1389" s="8" t="s">
        <v>221</v>
      </c>
      <c r="B1389" s="8" t="s">
        <v>89</v>
      </c>
      <c r="C1389" s="8" t="s">
        <v>346</v>
      </c>
      <c r="D1389" s="8" t="s">
        <v>1</v>
      </c>
      <c r="E1389" s="8" t="s">
        <v>114</v>
      </c>
      <c r="F1389" s="9" t="s">
        <v>103</v>
      </c>
      <c r="G1389" s="61">
        <v>42645</v>
      </c>
      <c r="H1389" s="5"/>
      <c r="I1389" s="8"/>
      <c r="J1389" s="45">
        <f t="shared" si="91"/>
        <v>0</v>
      </c>
      <c r="K1389" s="45">
        <f t="shared" si="92"/>
        <v>0</v>
      </c>
      <c r="L1389" s="45">
        <f>COUNTIFS($C$6:$C1389,C1389,$I$6:$I1389,I1389)</f>
        <v>0</v>
      </c>
      <c r="M1389" s="45" t="s">
        <v>387</v>
      </c>
    </row>
    <row r="1390" spans="1:13" customFormat="1" x14ac:dyDescent="0.2">
      <c r="A1390" s="8" t="s">
        <v>221</v>
      </c>
      <c r="B1390" s="8" t="s">
        <v>89</v>
      </c>
      <c r="C1390" s="8" t="s">
        <v>346</v>
      </c>
      <c r="D1390" s="8" t="s">
        <v>1</v>
      </c>
      <c r="E1390" s="8" t="s">
        <v>114</v>
      </c>
      <c r="F1390" s="9" t="s">
        <v>103</v>
      </c>
      <c r="G1390" s="61">
        <v>42659</v>
      </c>
      <c r="H1390" s="5"/>
      <c r="I1390" s="8"/>
      <c r="J1390" s="45">
        <f t="shared" si="91"/>
        <v>0</v>
      </c>
      <c r="K1390" s="45">
        <f t="shared" si="92"/>
        <v>0</v>
      </c>
      <c r="L1390" s="45">
        <f>COUNTIFS($C$6:$C1390,C1390,$I$6:$I1390,I1390)</f>
        <v>0</v>
      </c>
      <c r="M1390" s="45" t="s">
        <v>387</v>
      </c>
    </row>
    <row r="1391" spans="1:13" customFormat="1" x14ac:dyDescent="0.2">
      <c r="A1391" s="8" t="s">
        <v>221</v>
      </c>
      <c r="B1391" s="8" t="s">
        <v>89</v>
      </c>
      <c r="C1391" s="8" t="s">
        <v>346</v>
      </c>
      <c r="D1391" s="8" t="s">
        <v>1</v>
      </c>
      <c r="E1391" s="8" t="s">
        <v>114</v>
      </c>
      <c r="F1391" s="9" t="s">
        <v>103</v>
      </c>
      <c r="G1391" s="61">
        <v>42666</v>
      </c>
      <c r="H1391" s="5"/>
      <c r="I1391" s="8"/>
      <c r="J1391" s="45">
        <f t="shared" si="91"/>
        <v>0</v>
      </c>
      <c r="K1391" s="45">
        <f t="shared" si="92"/>
        <v>0</v>
      </c>
      <c r="L1391" s="45">
        <f>COUNTIFS($C$6:$C1391,C1391,$I$6:$I1391,I1391)</f>
        <v>0</v>
      </c>
      <c r="M1391" s="45" t="s">
        <v>387</v>
      </c>
    </row>
    <row r="1392" spans="1:13" customFormat="1" x14ac:dyDescent="0.2">
      <c r="A1392" s="8" t="s">
        <v>221</v>
      </c>
      <c r="B1392" s="8" t="s">
        <v>89</v>
      </c>
      <c r="C1392" s="8" t="s">
        <v>346</v>
      </c>
      <c r="D1392" s="8" t="s">
        <v>1</v>
      </c>
      <c r="E1392" s="8" t="s">
        <v>114</v>
      </c>
      <c r="F1392" s="9" t="s">
        <v>103</v>
      </c>
      <c r="G1392" s="61">
        <v>42673</v>
      </c>
      <c r="H1392" s="5"/>
      <c r="I1392" s="8"/>
      <c r="J1392" s="45">
        <f t="shared" si="91"/>
        <v>0</v>
      </c>
      <c r="K1392" s="45">
        <f t="shared" si="92"/>
        <v>0</v>
      </c>
      <c r="L1392" s="45">
        <f>COUNTIFS($C$6:$C1392,C1392,$I$6:$I1392,I1392)</f>
        <v>0</v>
      </c>
      <c r="M1392" s="45" t="s">
        <v>387</v>
      </c>
    </row>
    <row r="1393" spans="1:13" customFormat="1" x14ac:dyDescent="0.2">
      <c r="A1393" s="8" t="s">
        <v>180</v>
      </c>
      <c r="B1393" s="8" t="s">
        <v>112</v>
      </c>
      <c r="C1393" s="8" t="str">
        <f>UPPER(A1393)&amp;" "&amp;B1393</f>
        <v>SMITH Nathan</v>
      </c>
      <c r="D1393" s="8" t="s">
        <v>1</v>
      </c>
      <c r="E1393" s="8" t="s">
        <v>114</v>
      </c>
      <c r="F1393" s="9" t="s">
        <v>103</v>
      </c>
      <c r="G1393" s="20">
        <v>42610</v>
      </c>
      <c r="H1393" s="5">
        <v>113</v>
      </c>
      <c r="I1393" s="8" t="s">
        <v>114</v>
      </c>
      <c r="J1393" s="45">
        <f t="shared" si="91"/>
        <v>339</v>
      </c>
      <c r="K1393" s="45">
        <f t="shared" si="92"/>
        <v>11.689655172413794</v>
      </c>
      <c r="L1393" s="45">
        <f>COUNTIFS($C$6:$C1393,C1393,$I$6:$I1393,I1393)</f>
        <v>1</v>
      </c>
      <c r="M1393" s="45" t="s">
        <v>387</v>
      </c>
    </row>
    <row r="1394" spans="1:13" customFormat="1" x14ac:dyDescent="0.2">
      <c r="A1394" s="8" t="s">
        <v>180</v>
      </c>
      <c r="B1394" s="8" t="s">
        <v>112</v>
      </c>
      <c r="C1394" s="8" t="s">
        <v>295</v>
      </c>
      <c r="D1394" s="8" t="s">
        <v>1</v>
      </c>
      <c r="E1394" s="8" t="s">
        <v>114</v>
      </c>
      <c r="F1394" s="9" t="s">
        <v>103</v>
      </c>
      <c r="G1394" s="61">
        <v>42617</v>
      </c>
      <c r="H1394" s="5">
        <v>113</v>
      </c>
      <c r="I1394" s="8" t="s">
        <v>114</v>
      </c>
      <c r="J1394" s="45">
        <f t="shared" si="91"/>
        <v>339</v>
      </c>
      <c r="K1394" s="45">
        <f t="shared" si="92"/>
        <v>11.689655172413794</v>
      </c>
      <c r="L1394" s="45">
        <f>COUNTIFS($C$6:$C1394,C1394,$I$6:$I1394,I1394)</f>
        <v>2</v>
      </c>
      <c r="M1394" s="45" t="s">
        <v>387</v>
      </c>
    </row>
    <row r="1395" spans="1:13" customFormat="1" x14ac:dyDescent="0.2">
      <c r="A1395" s="8" t="s">
        <v>180</v>
      </c>
      <c r="B1395" s="8" t="s">
        <v>112</v>
      </c>
      <c r="C1395" s="8" t="s">
        <v>295</v>
      </c>
      <c r="D1395" s="8" t="s">
        <v>1</v>
      </c>
      <c r="E1395" s="8" t="s">
        <v>114</v>
      </c>
      <c r="F1395" s="9" t="s">
        <v>103</v>
      </c>
      <c r="G1395" s="61">
        <v>42624</v>
      </c>
      <c r="H1395" s="5">
        <v>113</v>
      </c>
      <c r="I1395" s="8" t="s">
        <v>114</v>
      </c>
      <c r="J1395" s="45">
        <f t="shared" si="91"/>
        <v>339</v>
      </c>
      <c r="K1395" s="45">
        <f t="shared" si="92"/>
        <v>11.689655172413794</v>
      </c>
      <c r="L1395" s="45">
        <f>COUNTIFS($C$6:$C1395,C1395,$I$6:$I1395,I1395)</f>
        <v>3</v>
      </c>
      <c r="M1395" s="45" t="s">
        <v>387</v>
      </c>
    </row>
    <row r="1396" spans="1:13" customFormat="1" x14ac:dyDescent="0.2">
      <c r="A1396" s="8" t="s">
        <v>180</v>
      </c>
      <c r="B1396" s="8" t="s">
        <v>112</v>
      </c>
      <c r="C1396" s="8" t="str">
        <f t="shared" ref="C1396:C1415" si="94">UPPER(A1396)&amp;" "&amp;B1396</f>
        <v>SMITH Nathan</v>
      </c>
      <c r="D1396" s="8" t="s">
        <v>1</v>
      </c>
      <c r="E1396" s="8" t="s">
        <v>114</v>
      </c>
      <c r="F1396" s="9" t="s">
        <v>103</v>
      </c>
      <c r="G1396" s="20">
        <v>42386</v>
      </c>
      <c r="H1396" s="3"/>
      <c r="I1396" s="8"/>
      <c r="J1396" s="45">
        <f t="shared" si="91"/>
        <v>0</v>
      </c>
      <c r="K1396" s="45">
        <f t="shared" si="92"/>
        <v>0</v>
      </c>
      <c r="L1396" s="45">
        <f>COUNTIFS($C$6:$C1396,C1396,$I$6:$I1396,I1396)</f>
        <v>0</v>
      </c>
      <c r="M1396" s="45" t="s">
        <v>387</v>
      </c>
    </row>
    <row r="1397" spans="1:13" customFormat="1" x14ac:dyDescent="0.2">
      <c r="A1397" s="8" t="s">
        <v>180</v>
      </c>
      <c r="B1397" s="8" t="s">
        <v>112</v>
      </c>
      <c r="C1397" s="8" t="str">
        <f t="shared" si="94"/>
        <v>SMITH Nathan</v>
      </c>
      <c r="D1397" s="8" t="s">
        <v>1</v>
      </c>
      <c r="E1397" s="8" t="s">
        <v>114</v>
      </c>
      <c r="F1397" s="9" t="s">
        <v>103</v>
      </c>
      <c r="G1397" s="20">
        <v>42400</v>
      </c>
      <c r="H1397" s="5"/>
      <c r="I1397" s="8"/>
      <c r="J1397" s="45">
        <f t="shared" si="91"/>
        <v>0</v>
      </c>
      <c r="K1397" s="45">
        <f t="shared" si="92"/>
        <v>0</v>
      </c>
      <c r="L1397" s="45">
        <f>COUNTIFS($C$6:$C1397,C1397,$I$6:$I1397,I1397)</f>
        <v>0</v>
      </c>
      <c r="M1397" s="45" t="s">
        <v>387</v>
      </c>
    </row>
    <row r="1398" spans="1:13" customFormat="1" x14ac:dyDescent="0.2">
      <c r="A1398" s="8" t="s">
        <v>180</v>
      </c>
      <c r="B1398" s="8" t="s">
        <v>112</v>
      </c>
      <c r="C1398" s="8" t="str">
        <f t="shared" si="94"/>
        <v>SMITH Nathan</v>
      </c>
      <c r="D1398" s="8" t="s">
        <v>1</v>
      </c>
      <c r="E1398" s="8" t="s">
        <v>114</v>
      </c>
      <c r="F1398" s="9" t="s">
        <v>103</v>
      </c>
      <c r="G1398" s="20">
        <v>42407</v>
      </c>
      <c r="H1398" s="5"/>
      <c r="I1398" s="8"/>
      <c r="J1398" s="45">
        <f t="shared" si="91"/>
        <v>0</v>
      </c>
      <c r="K1398" s="45">
        <f t="shared" si="92"/>
        <v>0</v>
      </c>
      <c r="L1398" s="45">
        <f>COUNTIFS($C$6:$C1398,C1398,$I$6:$I1398,I1398)</f>
        <v>0</v>
      </c>
      <c r="M1398" s="45" t="s">
        <v>387</v>
      </c>
    </row>
    <row r="1399" spans="1:13" customFormat="1" x14ac:dyDescent="0.2">
      <c r="A1399" s="8" t="s">
        <v>180</v>
      </c>
      <c r="B1399" s="8" t="s">
        <v>112</v>
      </c>
      <c r="C1399" s="8" t="str">
        <f t="shared" si="94"/>
        <v>SMITH Nathan</v>
      </c>
      <c r="D1399" s="8" t="s">
        <v>1</v>
      </c>
      <c r="E1399" s="8" t="s">
        <v>114</v>
      </c>
      <c r="F1399" s="9" t="s">
        <v>103</v>
      </c>
      <c r="G1399" s="20">
        <v>42414</v>
      </c>
      <c r="H1399" s="5"/>
      <c r="I1399" s="8"/>
      <c r="J1399" s="45">
        <f t="shared" si="91"/>
        <v>0</v>
      </c>
      <c r="K1399" s="45">
        <f t="shared" si="92"/>
        <v>0</v>
      </c>
      <c r="L1399" s="45">
        <f>COUNTIFS($C$6:$C1399,C1399,$I$6:$I1399,I1399)</f>
        <v>0</v>
      </c>
      <c r="M1399" s="45" t="s">
        <v>387</v>
      </c>
    </row>
    <row r="1400" spans="1:13" customFormat="1" x14ac:dyDescent="0.2">
      <c r="A1400" s="8" t="s">
        <v>180</v>
      </c>
      <c r="B1400" s="8" t="s">
        <v>112</v>
      </c>
      <c r="C1400" s="8" t="str">
        <f t="shared" si="94"/>
        <v>SMITH Nathan</v>
      </c>
      <c r="D1400" s="8" t="s">
        <v>1</v>
      </c>
      <c r="E1400" s="8" t="s">
        <v>114</v>
      </c>
      <c r="F1400" s="9" t="s">
        <v>103</v>
      </c>
      <c r="G1400" s="20">
        <v>42421</v>
      </c>
      <c r="H1400" s="5"/>
      <c r="I1400" s="8"/>
      <c r="J1400" s="45">
        <f t="shared" si="91"/>
        <v>0</v>
      </c>
      <c r="K1400" s="45">
        <f t="shared" si="92"/>
        <v>0</v>
      </c>
      <c r="L1400" s="45">
        <f>COUNTIFS($C$6:$C1400,C1400,$I$6:$I1400,I1400)</f>
        <v>0</v>
      </c>
      <c r="M1400" s="45" t="s">
        <v>387</v>
      </c>
    </row>
    <row r="1401" spans="1:13" customFormat="1" x14ac:dyDescent="0.2">
      <c r="A1401" s="8" t="s">
        <v>180</v>
      </c>
      <c r="B1401" s="8" t="s">
        <v>112</v>
      </c>
      <c r="C1401" s="8" t="str">
        <f t="shared" si="94"/>
        <v>SMITH Nathan</v>
      </c>
      <c r="D1401" s="8" t="s">
        <v>1</v>
      </c>
      <c r="E1401" s="8" t="s">
        <v>114</v>
      </c>
      <c r="F1401" s="9" t="s">
        <v>103</v>
      </c>
      <c r="G1401" s="20">
        <v>42428</v>
      </c>
      <c r="H1401" s="5"/>
      <c r="I1401" s="8"/>
      <c r="J1401" s="45">
        <f t="shared" si="91"/>
        <v>0</v>
      </c>
      <c r="K1401" s="45">
        <f t="shared" si="92"/>
        <v>0</v>
      </c>
      <c r="L1401" s="45">
        <f>COUNTIFS($C$6:$C1401,C1401,$I$6:$I1401,I1401)</f>
        <v>0</v>
      </c>
      <c r="M1401" s="45" t="s">
        <v>387</v>
      </c>
    </row>
    <row r="1402" spans="1:13" customFormat="1" x14ac:dyDescent="0.2">
      <c r="A1402" s="8" t="s">
        <v>180</v>
      </c>
      <c r="B1402" s="8" t="s">
        <v>112</v>
      </c>
      <c r="C1402" s="8" t="str">
        <f t="shared" si="94"/>
        <v>SMITH Nathan</v>
      </c>
      <c r="D1402" s="8" t="s">
        <v>1</v>
      </c>
      <c r="E1402" s="8" t="s">
        <v>114</v>
      </c>
      <c r="F1402" s="9" t="s">
        <v>103</v>
      </c>
      <c r="G1402" s="20">
        <v>42435</v>
      </c>
      <c r="H1402" s="5"/>
      <c r="I1402" s="8"/>
      <c r="J1402" s="45">
        <f t="shared" si="91"/>
        <v>0</v>
      </c>
      <c r="K1402" s="45">
        <f t="shared" si="92"/>
        <v>0</v>
      </c>
      <c r="L1402" s="45">
        <f>COUNTIFS($C$6:$C1402,C1402,$I$6:$I1402,I1402)</f>
        <v>0</v>
      </c>
      <c r="M1402" s="45" t="s">
        <v>387</v>
      </c>
    </row>
    <row r="1403" spans="1:13" customFormat="1" x14ac:dyDescent="0.2">
      <c r="A1403" s="8" t="s">
        <v>180</v>
      </c>
      <c r="B1403" s="8" t="s">
        <v>112</v>
      </c>
      <c r="C1403" s="8" t="str">
        <f t="shared" si="94"/>
        <v>SMITH Nathan</v>
      </c>
      <c r="D1403" s="8" t="s">
        <v>1</v>
      </c>
      <c r="E1403" s="8" t="s">
        <v>114</v>
      </c>
      <c r="F1403" s="9" t="s">
        <v>103</v>
      </c>
      <c r="G1403" s="20">
        <v>42442</v>
      </c>
      <c r="H1403" s="5"/>
      <c r="I1403" s="8"/>
      <c r="J1403" s="45">
        <f t="shared" si="91"/>
        <v>0</v>
      </c>
      <c r="K1403" s="45">
        <f t="shared" si="92"/>
        <v>0</v>
      </c>
      <c r="L1403" s="45">
        <f>COUNTIFS($C$6:$C1403,C1403,$I$6:$I1403,I1403)</f>
        <v>0</v>
      </c>
      <c r="M1403" s="45" t="s">
        <v>387</v>
      </c>
    </row>
    <row r="1404" spans="1:13" customFormat="1" x14ac:dyDescent="0.2">
      <c r="A1404" s="8" t="s">
        <v>180</v>
      </c>
      <c r="B1404" s="8" t="s">
        <v>112</v>
      </c>
      <c r="C1404" s="8" t="str">
        <f t="shared" si="94"/>
        <v>SMITH Nathan</v>
      </c>
      <c r="D1404" s="8" t="s">
        <v>1</v>
      </c>
      <c r="E1404" s="8" t="s">
        <v>114</v>
      </c>
      <c r="F1404" s="9" t="s">
        <v>103</v>
      </c>
      <c r="G1404" s="20">
        <v>42449</v>
      </c>
      <c r="H1404" s="5"/>
      <c r="I1404" s="8"/>
      <c r="J1404" s="45">
        <f t="shared" si="91"/>
        <v>0</v>
      </c>
      <c r="K1404" s="45">
        <f t="shared" si="92"/>
        <v>0</v>
      </c>
      <c r="L1404" s="45">
        <f>COUNTIFS($C$6:$C1404,C1404,$I$6:$I1404,I1404)</f>
        <v>0</v>
      </c>
      <c r="M1404" s="45" t="s">
        <v>387</v>
      </c>
    </row>
    <row r="1405" spans="1:13" customFormat="1" x14ac:dyDescent="0.2">
      <c r="A1405" s="8" t="s">
        <v>180</v>
      </c>
      <c r="B1405" s="8" t="s">
        <v>112</v>
      </c>
      <c r="C1405" s="8" t="str">
        <f t="shared" si="94"/>
        <v>SMITH Nathan</v>
      </c>
      <c r="D1405" s="8" t="s">
        <v>1</v>
      </c>
      <c r="E1405" s="8" t="s">
        <v>114</v>
      </c>
      <c r="F1405" s="9" t="s">
        <v>103</v>
      </c>
      <c r="G1405" s="20">
        <v>42463</v>
      </c>
      <c r="H1405" s="5"/>
      <c r="I1405" s="8"/>
      <c r="J1405" s="45">
        <f t="shared" si="91"/>
        <v>0</v>
      </c>
      <c r="K1405" s="45">
        <f t="shared" si="92"/>
        <v>0</v>
      </c>
      <c r="L1405" s="45">
        <f>COUNTIFS($C$6:$C1405,C1405,$I$6:$I1405,I1405)</f>
        <v>0</v>
      </c>
      <c r="M1405" s="45" t="s">
        <v>387</v>
      </c>
    </row>
    <row r="1406" spans="1:13" customFormat="1" x14ac:dyDescent="0.2">
      <c r="A1406" s="8" t="s">
        <v>180</v>
      </c>
      <c r="B1406" s="8" t="s">
        <v>112</v>
      </c>
      <c r="C1406" s="8" t="str">
        <f t="shared" si="94"/>
        <v>SMITH Nathan</v>
      </c>
      <c r="D1406" s="8" t="s">
        <v>1</v>
      </c>
      <c r="E1406" s="8" t="s">
        <v>114</v>
      </c>
      <c r="F1406" s="9" t="s">
        <v>103</v>
      </c>
      <c r="G1406" s="20">
        <v>42477</v>
      </c>
      <c r="H1406" s="5"/>
      <c r="I1406" s="8"/>
      <c r="J1406" s="45">
        <f t="shared" si="91"/>
        <v>0</v>
      </c>
      <c r="K1406" s="45">
        <f t="shared" si="92"/>
        <v>0</v>
      </c>
      <c r="L1406" s="45">
        <f>COUNTIFS($C$6:$C1406,C1406,$I$6:$I1406,I1406)</f>
        <v>0</v>
      </c>
      <c r="M1406" s="45" t="s">
        <v>387</v>
      </c>
    </row>
    <row r="1407" spans="1:13" customFormat="1" x14ac:dyDescent="0.2">
      <c r="A1407" s="8" t="s">
        <v>180</v>
      </c>
      <c r="B1407" s="8" t="s">
        <v>112</v>
      </c>
      <c r="C1407" s="8" t="str">
        <f t="shared" si="94"/>
        <v>SMITH Nathan</v>
      </c>
      <c r="D1407" s="8" t="s">
        <v>1</v>
      </c>
      <c r="E1407" s="8" t="s">
        <v>114</v>
      </c>
      <c r="F1407" s="9" t="s">
        <v>103</v>
      </c>
      <c r="G1407" s="20">
        <v>42505</v>
      </c>
      <c r="H1407" s="5"/>
      <c r="I1407" s="8"/>
      <c r="J1407" s="45">
        <f t="shared" si="91"/>
        <v>0</v>
      </c>
      <c r="K1407" s="45">
        <f t="shared" si="92"/>
        <v>0</v>
      </c>
      <c r="L1407" s="45">
        <f>COUNTIFS($C$6:$C1407,C1407,$I$6:$I1407,I1407)</f>
        <v>0</v>
      </c>
      <c r="M1407" s="45" t="s">
        <v>387</v>
      </c>
    </row>
    <row r="1408" spans="1:13" customFormat="1" x14ac:dyDescent="0.2">
      <c r="A1408" s="8" t="s">
        <v>180</v>
      </c>
      <c r="B1408" s="8" t="s">
        <v>112</v>
      </c>
      <c r="C1408" s="8" t="str">
        <f t="shared" si="94"/>
        <v>SMITH Nathan</v>
      </c>
      <c r="D1408" s="8" t="s">
        <v>1</v>
      </c>
      <c r="E1408" s="8" t="s">
        <v>114</v>
      </c>
      <c r="F1408" s="9" t="s">
        <v>103</v>
      </c>
      <c r="G1408" s="20">
        <v>42512</v>
      </c>
      <c r="H1408" s="5"/>
      <c r="I1408" s="8"/>
      <c r="J1408" s="45">
        <f t="shared" si="91"/>
        <v>0</v>
      </c>
      <c r="K1408" s="45">
        <f t="shared" si="92"/>
        <v>0</v>
      </c>
      <c r="L1408" s="45">
        <f>COUNTIFS($C$6:$C1408,C1408,$I$6:$I1408,I1408)</f>
        <v>0</v>
      </c>
      <c r="M1408" s="45" t="s">
        <v>387</v>
      </c>
    </row>
    <row r="1409" spans="1:13" customFormat="1" x14ac:dyDescent="0.2">
      <c r="A1409" s="8" t="s">
        <v>180</v>
      </c>
      <c r="B1409" s="8" t="s">
        <v>112</v>
      </c>
      <c r="C1409" s="8" t="str">
        <f t="shared" si="94"/>
        <v>SMITH Nathan</v>
      </c>
      <c r="D1409" s="8" t="s">
        <v>1</v>
      </c>
      <c r="E1409" s="8" t="s">
        <v>114</v>
      </c>
      <c r="F1409" s="9" t="s">
        <v>103</v>
      </c>
      <c r="G1409" s="20">
        <v>42519</v>
      </c>
      <c r="H1409" s="5"/>
      <c r="I1409" s="8"/>
      <c r="J1409" s="45">
        <f t="shared" si="91"/>
        <v>0</v>
      </c>
      <c r="K1409" s="45">
        <f t="shared" si="92"/>
        <v>0</v>
      </c>
      <c r="L1409" s="45">
        <f>COUNTIFS($C$6:$C1409,C1409,$I$6:$I1409,I1409)</f>
        <v>0</v>
      </c>
      <c r="M1409" s="45" t="s">
        <v>387</v>
      </c>
    </row>
    <row r="1410" spans="1:13" customFormat="1" x14ac:dyDescent="0.2">
      <c r="A1410" s="8" t="s">
        <v>180</v>
      </c>
      <c r="B1410" s="8" t="s">
        <v>112</v>
      </c>
      <c r="C1410" s="8" t="str">
        <f t="shared" si="94"/>
        <v>SMITH Nathan</v>
      </c>
      <c r="D1410" s="8" t="s">
        <v>1</v>
      </c>
      <c r="E1410" s="8" t="s">
        <v>114</v>
      </c>
      <c r="F1410" s="9" t="s">
        <v>103</v>
      </c>
      <c r="G1410" s="20">
        <v>42526</v>
      </c>
      <c r="H1410" s="5"/>
      <c r="I1410" s="8"/>
      <c r="J1410" s="45">
        <f t="shared" si="91"/>
        <v>0</v>
      </c>
      <c r="K1410" s="45">
        <f t="shared" si="92"/>
        <v>0</v>
      </c>
      <c r="L1410" s="45">
        <f>COUNTIFS($C$6:$C1410,C1410,$I$6:$I1410,I1410)</f>
        <v>0</v>
      </c>
      <c r="M1410" s="45" t="s">
        <v>387</v>
      </c>
    </row>
    <row r="1411" spans="1:13" customFormat="1" x14ac:dyDescent="0.2">
      <c r="A1411" s="8" t="s">
        <v>180</v>
      </c>
      <c r="B1411" s="8" t="s">
        <v>112</v>
      </c>
      <c r="C1411" s="8" t="str">
        <f t="shared" si="94"/>
        <v>SMITH Nathan</v>
      </c>
      <c r="D1411" s="8" t="s">
        <v>1</v>
      </c>
      <c r="E1411" s="8" t="s">
        <v>114</v>
      </c>
      <c r="F1411" s="9" t="s">
        <v>103</v>
      </c>
      <c r="G1411" s="20">
        <v>42540</v>
      </c>
      <c r="H1411" s="5"/>
      <c r="I1411" s="8"/>
      <c r="J1411" s="45">
        <f t="shared" si="91"/>
        <v>0</v>
      </c>
      <c r="K1411" s="45">
        <f t="shared" si="92"/>
        <v>0</v>
      </c>
      <c r="L1411" s="45">
        <f>COUNTIFS($C$6:$C1411,C1411,$I$6:$I1411,I1411)</f>
        <v>0</v>
      </c>
      <c r="M1411" s="45" t="s">
        <v>387</v>
      </c>
    </row>
    <row r="1412" spans="1:13" customFormat="1" x14ac:dyDescent="0.2">
      <c r="A1412" s="8" t="s">
        <v>180</v>
      </c>
      <c r="B1412" s="8" t="s">
        <v>112</v>
      </c>
      <c r="C1412" s="8" t="str">
        <f t="shared" si="94"/>
        <v>SMITH Nathan</v>
      </c>
      <c r="D1412" s="8" t="s">
        <v>1</v>
      </c>
      <c r="E1412" s="8" t="s">
        <v>114</v>
      </c>
      <c r="F1412" s="9" t="s">
        <v>103</v>
      </c>
      <c r="G1412" s="20">
        <v>42554</v>
      </c>
      <c r="H1412" s="5"/>
      <c r="I1412" s="8"/>
      <c r="J1412" s="45">
        <f t="shared" si="91"/>
        <v>0</v>
      </c>
      <c r="K1412" s="45">
        <f t="shared" si="92"/>
        <v>0</v>
      </c>
      <c r="L1412" s="45">
        <f>COUNTIFS($C$6:$C1412,C1412,$I$6:$I1412,I1412)</f>
        <v>0</v>
      </c>
      <c r="M1412" s="45" t="s">
        <v>387</v>
      </c>
    </row>
    <row r="1413" spans="1:13" customFormat="1" x14ac:dyDescent="0.2">
      <c r="A1413" s="8" t="s">
        <v>180</v>
      </c>
      <c r="B1413" s="8" t="s">
        <v>112</v>
      </c>
      <c r="C1413" s="8" t="str">
        <f t="shared" si="94"/>
        <v>SMITH Nathan</v>
      </c>
      <c r="D1413" s="8" t="s">
        <v>1</v>
      </c>
      <c r="E1413" s="8" t="s">
        <v>114</v>
      </c>
      <c r="F1413" s="9" t="s">
        <v>103</v>
      </c>
      <c r="G1413" s="20">
        <v>42561</v>
      </c>
      <c r="H1413" s="5"/>
      <c r="I1413" s="8"/>
      <c r="J1413" s="45">
        <f t="shared" si="91"/>
        <v>0</v>
      </c>
      <c r="K1413" s="45">
        <f t="shared" si="92"/>
        <v>0</v>
      </c>
      <c r="L1413" s="45">
        <f>COUNTIFS($C$6:$C1413,C1413,$I$6:$I1413,I1413)</f>
        <v>0</v>
      </c>
      <c r="M1413" s="45" t="s">
        <v>387</v>
      </c>
    </row>
    <row r="1414" spans="1:13" customFormat="1" x14ac:dyDescent="0.2">
      <c r="A1414" s="8" t="s">
        <v>180</v>
      </c>
      <c r="B1414" s="8" t="s">
        <v>112</v>
      </c>
      <c r="C1414" s="8" t="str">
        <f t="shared" si="94"/>
        <v>SMITH Nathan</v>
      </c>
      <c r="D1414" s="8" t="s">
        <v>1</v>
      </c>
      <c r="E1414" s="8" t="s">
        <v>114</v>
      </c>
      <c r="F1414" s="9" t="s">
        <v>103</v>
      </c>
      <c r="G1414" s="20">
        <v>42589</v>
      </c>
      <c r="H1414" s="5"/>
      <c r="I1414" s="8"/>
      <c r="J1414" s="45">
        <f t="shared" si="91"/>
        <v>0</v>
      </c>
      <c r="K1414" s="45">
        <f t="shared" si="92"/>
        <v>0</v>
      </c>
      <c r="L1414" s="45">
        <f>COUNTIFS($C$6:$C1414,C1414,$I$6:$I1414,I1414)</f>
        <v>0</v>
      </c>
      <c r="M1414" s="45" t="s">
        <v>387</v>
      </c>
    </row>
    <row r="1415" spans="1:13" customFormat="1" x14ac:dyDescent="0.2">
      <c r="A1415" s="8" t="s">
        <v>180</v>
      </c>
      <c r="B1415" s="8" t="s">
        <v>112</v>
      </c>
      <c r="C1415" s="8" t="str">
        <f t="shared" si="94"/>
        <v>SMITH Nathan</v>
      </c>
      <c r="D1415" s="8" t="s">
        <v>1</v>
      </c>
      <c r="E1415" s="8" t="s">
        <v>114</v>
      </c>
      <c r="F1415" s="9" t="s">
        <v>103</v>
      </c>
      <c r="G1415" s="20">
        <v>42596</v>
      </c>
      <c r="H1415" s="5"/>
      <c r="I1415" s="8"/>
      <c r="J1415" s="45">
        <f t="shared" ref="J1415:J1478" si="95">SUMIFS($H$6:$H$3208,$C$6:$C$3208,$C1415,$I$6:$I$3208,$I1415)</f>
        <v>0</v>
      </c>
      <c r="K1415" s="45">
        <f t="shared" ref="K1415:K1478" si="96">IFERROR(J1415/$G$5,0)</f>
        <v>0</v>
      </c>
      <c r="L1415" s="45">
        <f>COUNTIFS($C$6:$C1415,C1415,$I$6:$I1415,I1415)</f>
        <v>0</v>
      </c>
      <c r="M1415" s="45" t="s">
        <v>387</v>
      </c>
    </row>
    <row r="1416" spans="1:13" customFormat="1" x14ac:dyDescent="0.2">
      <c r="A1416" s="8" t="s">
        <v>180</v>
      </c>
      <c r="B1416" s="8" t="s">
        <v>112</v>
      </c>
      <c r="C1416" s="8" t="s">
        <v>295</v>
      </c>
      <c r="D1416" s="8" t="s">
        <v>1</v>
      </c>
      <c r="E1416" s="8" t="s">
        <v>114</v>
      </c>
      <c r="F1416" s="9" t="s">
        <v>103</v>
      </c>
      <c r="G1416" s="61">
        <v>42631</v>
      </c>
      <c r="H1416" s="5"/>
      <c r="I1416" s="8"/>
      <c r="J1416" s="45">
        <f t="shared" si="95"/>
        <v>0</v>
      </c>
      <c r="K1416" s="45">
        <f t="shared" si="96"/>
        <v>0</v>
      </c>
      <c r="L1416" s="45">
        <f>COUNTIFS($C$6:$C1416,C1416,$I$6:$I1416,I1416)</f>
        <v>0</v>
      </c>
      <c r="M1416" s="45" t="s">
        <v>387</v>
      </c>
    </row>
    <row r="1417" spans="1:13" customFormat="1" x14ac:dyDescent="0.2">
      <c r="A1417" s="8" t="s">
        <v>180</v>
      </c>
      <c r="B1417" s="8" t="s">
        <v>112</v>
      </c>
      <c r="C1417" s="8" t="s">
        <v>295</v>
      </c>
      <c r="D1417" s="8" t="s">
        <v>1</v>
      </c>
      <c r="E1417" s="8" t="s">
        <v>114</v>
      </c>
      <c r="F1417" s="9" t="s">
        <v>103</v>
      </c>
      <c r="G1417" s="61">
        <v>42652</v>
      </c>
      <c r="H1417" s="5"/>
      <c r="I1417" s="8"/>
      <c r="J1417" s="45">
        <f t="shared" si="95"/>
        <v>0</v>
      </c>
      <c r="K1417" s="45">
        <f t="shared" si="96"/>
        <v>0</v>
      </c>
      <c r="L1417" s="45">
        <f>COUNTIFS($C$6:$C1417,C1417,$I$6:$I1417,I1417)</f>
        <v>0</v>
      </c>
      <c r="M1417" s="45" t="s">
        <v>387</v>
      </c>
    </row>
    <row r="1418" spans="1:13" customFormat="1" x14ac:dyDescent="0.2">
      <c r="A1418" s="8" t="s">
        <v>180</v>
      </c>
      <c r="B1418" s="8" t="s">
        <v>112</v>
      </c>
      <c r="C1418" s="8" t="s">
        <v>295</v>
      </c>
      <c r="D1418" s="8" t="s">
        <v>1</v>
      </c>
      <c r="E1418" s="8" t="s">
        <v>114</v>
      </c>
      <c r="F1418" s="9" t="s">
        <v>103</v>
      </c>
      <c r="G1418" s="61">
        <v>42645</v>
      </c>
      <c r="H1418" s="5"/>
      <c r="I1418" s="8"/>
      <c r="J1418" s="45">
        <f t="shared" si="95"/>
        <v>0</v>
      </c>
      <c r="K1418" s="45">
        <f t="shared" si="96"/>
        <v>0</v>
      </c>
      <c r="L1418" s="45">
        <f>COUNTIFS($C$6:$C1418,C1418,$I$6:$I1418,I1418)</f>
        <v>0</v>
      </c>
      <c r="M1418" s="45" t="s">
        <v>387</v>
      </c>
    </row>
    <row r="1419" spans="1:13" customFormat="1" x14ac:dyDescent="0.2">
      <c r="A1419" s="8" t="s">
        <v>180</v>
      </c>
      <c r="B1419" s="8" t="s">
        <v>112</v>
      </c>
      <c r="C1419" s="8" t="s">
        <v>295</v>
      </c>
      <c r="D1419" s="8" t="s">
        <v>1</v>
      </c>
      <c r="E1419" s="8" t="s">
        <v>114</v>
      </c>
      <c r="F1419" s="9" t="s">
        <v>103</v>
      </c>
      <c r="G1419" s="61">
        <v>42659</v>
      </c>
      <c r="H1419" s="5"/>
      <c r="I1419" s="8"/>
      <c r="J1419" s="45">
        <f t="shared" si="95"/>
        <v>0</v>
      </c>
      <c r="K1419" s="45">
        <f t="shared" si="96"/>
        <v>0</v>
      </c>
      <c r="L1419" s="45">
        <f>COUNTIFS($C$6:$C1419,C1419,$I$6:$I1419,I1419)</f>
        <v>0</v>
      </c>
      <c r="M1419" s="45" t="s">
        <v>387</v>
      </c>
    </row>
    <row r="1420" spans="1:13" x14ac:dyDescent="0.2">
      <c r="A1420" s="8" t="s">
        <v>180</v>
      </c>
      <c r="B1420" s="8" t="s">
        <v>112</v>
      </c>
      <c r="C1420" s="8" t="s">
        <v>295</v>
      </c>
      <c r="D1420" s="8" t="s">
        <v>1</v>
      </c>
      <c r="E1420" s="8" t="s">
        <v>114</v>
      </c>
      <c r="F1420" s="9" t="s">
        <v>103</v>
      </c>
      <c r="G1420" s="61">
        <v>42666</v>
      </c>
      <c r="H1420" s="5"/>
      <c r="I1420" s="8"/>
      <c r="J1420" s="45">
        <f t="shared" si="95"/>
        <v>0</v>
      </c>
      <c r="K1420" s="45">
        <f t="shared" si="96"/>
        <v>0</v>
      </c>
      <c r="L1420" s="45">
        <f>COUNTIFS($C$6:$C1420,C1420,$I$6:$I1420,I1420)</f>
        <v>0</v>
      </c>
      <c r="M1420" s="45" t="s">
        <v>387</v>
      </c>
    </row>
    <row r="1421" spans="1:13" x14ac:dyDescent="0.2">
      <c r="A1421" s="8" t="s">
        <v>180</v>
      </c>
      <c r="B1421" s="8" t="s">
        <v>112</v>
      </c>
      <c r="C1421" s="8" t="s">
        <v>295</v>
      </c>
      <c r="D1421" s="8" t="s">
        <v>1</v>
      </c>
      <c r="E1421" s="8" t="s">
        <v>114</v>
      </c>
      <c r="F1421" s="9" t="s">
        <v>103</v>
      </c>
      <c r="G1421" s="61">
        <v>42673</v>
      </c>
      <c r="H1421" s="5"/>
      <c r="I1421" s="8"/>
      <c r="J1421" s="45">
        <f t="shared" si="95"/>
        <v>0</v>
      </c>
      <c r="K1421" s="45">
        <f t="shared" si="96"/>
        <v>0</v>
      </c>
      <c r="L1421" s="45">
        <f>COUNTIFS($C$6:$C1421,C1421,$I$6:$I1421,I1421)</f>
        <v>0</v>
      </c>
      <c r="M1421" s="45" t="s">
        <v>387</v>
      </c>
    </row>
    <row r="1422" spans="1:13" x14ac:dyDescent="0.2">
      <c r="A1422" s="8" t="s">
        <v>175</v>
      </c>
      <c r="B1422" s="8" t="s">
        <v>105</v>
      </c>
      <c r="C1422" s="8" t="str">
        <f t="shared" ref="C1422:C1442" si="97">UPPER(A1422)&amp;" "&amp;B1422</f>
        <v>SPECKETER Alan</v>
      </c>
      <c r="D1422" s="8" t="s">
        <v>1</v>
      </c>
      <c r="E1422" s="8" t="s">
        <v>114</v>
      </c>
      <c r="F1422" s="9" t="s">
        <v>103</v>
      </c>
      <c r="G1422" s="20">
        <v>42554</v>
      </c>
      <c r="H1422" s="5">
        <v>165</v>
      </c>
      <c r="I1422" s="8" t="s">
        <v>114</v>
      </c>
      <c r="J1422" s="45">
        <f t="shared" si="95"/>
        <v>271</v>
      </c>
      <c r="K1422" s="45">
        <f t="shared" si="96"/>
        <v>9.3448275862068968</v>
      </c>
      <c r="L1422" s="45">
        <f>COUNTIFS($C$6:$C1422,C1422,$I$6:$I1422,I1422)</f>
        <v>1</v>
      </c>
      <c r="M1422" s="45" t="s">
        <v>387</v>
      </c>
    </row>
    <row r="1423" spans="1:13" x14ac:dyDescent="0.2">
      <c r="A1423" s="8" t="s">
        <v>175</v>
      </c>
      <c r="B1423" s="8" t="s">
        <v>105</v>
      </c>
      <c r="C1423" s="8" t="str">
        <f t="shared" si="97"/>
        <v>SPECKETER Alan</v>
      </c>
      <c r="D1423" s="8" t="s">
        <v>1</v>
      </c>
      <c r="E1423" s="8" t="s">
        <v>114</v>
      </c>
      <c r="F1423" s="9" t="s">
        <v>103</v>
      </c>
      <c r="G1423" s="20">
        <v>42561</v>
      </c>
      <c r="H1423" s="5">
        <v>106</v>
      </c>
      <c r="I1423" s="8" t="s">
        <v>114</v>
      </c>
      <c r="J1423" s="45">
        <f t="shared" si="95"/>
        <v>271</v>
      </c>
      <c r="K1423" s="45">
        <f t="shared" si="96"/>
        <v>9.3448275862068968</v>
      </c>
      <c r="L1423" s="45">
        <f>COUNTIFS($C$6:$C1423,C1423,$I$6:$I1423,I1423)</f>
        <v>2</v>
      </c>
      <c r="M1423" s="45" t="s">
        <v>387</v>
      </c>
    </row>
    <row r="1424" spans="1:13" x14ac:dyDescent="0.2">
      <c r="A1424" s="8" t="s">
        <v>175</v>
      </c>
      <c r="B1424" s="8" t="s">
        <v>105</v>
      </c>
      <c r="C1424" s="8" t="str">
        <f t="shared" si="97"/>
        <v>SPECKETER Alan</v>
      </c>
      <c r="D1424" s="8" t="s">
        <v>1</v>
      </c>
      <c r="E1424" s="8" t="s">
        <v>114</v>
      </c>
      <c r="F1424" s="9" t="s">
        <v>103</v>
      </c>
      <c r="G1424" s="20">
        <v>42386</v>
      </c>
      <c r="H1424" s="3"/>
      <c r="I1424" s="8"/>
      <c r="J1424" s="45">
        <f t="shared" si="95"/>
        <v>0</v>
      </c>
      <c r="K1424" s="45">
        <f t="shared" si="96"/>
        <v>0</v>
      </c>
      <c r="L1424" s="45">
        <f>COUNTIFS($C$6:$C1424,C1424,$I$6:$I1424,I1424)</f>
        <v>0</v>
      </c>
      <c r="M1424" s="45" t="s">
        <v>387</v>
      </c>
    </row>
    <row r="1425" spans="1:13" x14ac:dyDescent="0.2">
      <c r="A1425" s="8" t="s">
        <v>175</v>
      </c>
      <c r="B1425" s="8" t="s">
        <v>105</v>
      </c>
      <c r="C1425" s="8" t="str">
        <f t="shared" si="97"/>
        <v>SPECKETER Alan</v>
      </c>
      <c r="D1425" s="8" t="s">
        <v>1</v>
      </c>
      <c r="E1425" s="8" t="s">
        <v>114</v>
      </c>
      <c r="F1425" s="9" t="s">
        <v>103</v>
      </c>
      <c r="G1425" s="20">
        <v>42400</v>
      </c>
      <c r="H1425" s="5"/>
      <c r="I1425" s="8"/>
      <c r="J1425" s="45">
        <f t="shared" si="95"/>
        <v>0</v>
      </c>
      <c r="K1425" s="45">
        <f t="shared" si="96"/>
        <v>0</v>
      </c>
      <c r="L1425" s="45">
        <f>COUNTIFS($C$6:$C1425,C1425,$I$6:$I1425,I1425)</f>
        <v>0</v>
      </c>
      <c r="M1425" s="45" t="s">
        <v>387</v>
      </c>
    </row>
    <row r="1426" spans="1:13" x14ac:dyDescent="0.2">
      <c r="A1426" s="8" t="s">
        <v>175</v>
      </c>
      <c r="B1426" s="8" t="s">
        <v>105</v>
      </c>
      <c r="C1426" s="8" t="str">
        <f t="shared" si="97"/>
        <v>SPECKETER Alan</v>
      </c>
      <c r="D1426" s="8" t="s">
        <v>1</v>
      </c>
      <c r="E1426" s="8" t="s">
        <v>114</v>
      </c>
      <c r="F1426" s="9" t="s">
        <v>103</v>
      </c>
      <c r="G1426" s="20">
        <v>42407</v>
      </c>
      <c r="H1426" s="5"/>
      <c r="I1426" s="8"/>
      <c r="J1426" s="45">
        <f t="shared" si="95"/>
        <v>0</v>
      </c>
      <c r="K1426" s="45">
        <f t="shared" si="96"/>
        <v>0</v>
      </c>
      <c r="L1426" s="45">
        <f>COUNTIFS($C$6:$C1426,C1426,$I$6:$I1426,I1426)</f>
        <v>0</v>
      </c>
      <c r="M1426" s="45" t="s">
        <v>387</v>
      </c>
    </row>
    <row r="1427" spans="1:13" x14ac:dyDescent="0.2">
      <c r="A1427" s="8" t="s">
        <v>175</v>
      </c>
      <c r="B1427" s="8" t="s">
        <v>105</v>
      </c>
      <c r="C1427" s="8" t="str">
        <f t="shared" si="97"/>
        <v>SPECKETER Alan</v>
      </c>
      <c r="D1427" s="8" t="s">
        <v>1</v>
      </c>
      <c r="E1427" s="8" t="s">
        <v>114</v>
      </c>
      <c r="F1427" s="9" t="s">
        <v>103</v>
      </c>
      <c r="G1427" s="20">
        <v>42414</v>
      </c>
      <c r="H1427" s="5"/>
      <c r="I1427" s="8"/>
      <c r="J1427" s="45">
        <f t="shared" si="95"/>
        <v>0</v>
      </c>
      <c r="K1427" s="45">
        <f t="shared" si="96"/>
        <v>0</v>
      </c>
      <c r="L1427" s="45">
        <f>COUNTIFS($C$6:$C1427,C1427,$I$6:$I1427,I1427)</f>
        <v>0</v>
      </c>
      <c r="M1427" s="45" t="s">
        <v>387</v>
      </c>
    </row>
    <row r="1428" spans="1:13" x14ac:dyDescent="0.2">
      <c r="A1428" s="8" t="s">
        <v>175</v>
      </c>
      <c r="B1428" s="8" t="s">
        <v>105</v>
      </c>
      <c r="C1428" s="8" t="str">
        <f t="shared" si="97"/>
        <v>SPECKETER Alan</v>
      </c>
      <c r="D1428" s="8" t="s">
        <v>1</v>
      </c>
      <c r="E1428" s="8" t="s">
        <v>114</v>
      </c>
      <c r="F1428" s="9" t="s">
        <v>103</v>
      </c>
      <c r="G1428" s="20">
        <v>42421</v>
      </c>
      <c r="H1428" s="5"/>
      <c r="I1428" s="8"/>
      <c r="J1428" s="45">
        <f t="shared" si="95"/>
        <v>0</v>
      </c>
      <c r="K1428" s="45">
        <f t="shared" si="96"/>
        <v>0</v>
      </c>
      <c r="L1428" s="45">
        <f>COUNTIFS($C$6:$C1428,C1428,$I$6:$I1428,I1428)</f>
        <v>0</v>
      </c>
      <c r="M1428" s="45" t="s">
        <v>387</v>
      </c>
    </row>
    <row r="1429" spans="1:13" x14ac:dyDescent="0.2">
      <c r="A1429" s="8" t="s">
        <v>175</v>
      </c>
      <c r="B1429" s="8" t="s">
        <v>105</v>
      </c>
      <c r="C1429" s="8" t="str">
        <f t="shared" si="97"/>
        <v>SPECKETER Alan</v>
      </c>
      <c r="D1429" s="8" t="s">
        <v>1</v>
      </c>
      <c r="E1429" s="8" t="s">
        <v>114</v>
      </c>
      <c r="F1429" s="9" t="s">
        <v>103</v>
      </c>
      <c r="G1429" s="20">
        <v>42428</v>
      </c>
      <c r="H1429" s="5"/>
      <c r="I1429" s="8"/>
      <c r="J1429" s="45">
        <f t="shared" si="95"/>
        <v>0</v>
      </c>
      <c r="K1429" s="45">
        <f t="shared" si="96"/>
        <v>0</v>
      </c>
      <c r="L1429" s="45">
        <f>COUNTIFS($C$6:$C1429,C1429,$I$6:$I1429,I1429)</f>
        <v>0</v>
      </c>
      <c r="M1429" s="45" t="s">
        <v>387</v>
      </c>
    </row>
    <row r="1430" spans="1:13" x14ac:dyDescent="0.2">
      <c r="A1430" s="8" t="s">
        <v>175</v>
      </c>
      <c r="B1430" s="8" t="s">
        <v>105</v>
      </c>
      <c r="C1430" s="8" t="str">
        <f t="shared" si="97"/>
        <v>SPECKETER Alan</v>
      </c>
      <c r="D1430" s="8" t="s">
        <v>1</v>
      </c>
      <c r="E1430" s="8" t="s">
        <v>114</v>
      </c>
      <c r="F1430" s="9" t="s">
        <v>103</v>
      </c>
      <c r="G1430" s="20">
        <v>42435</v>
      </c>
      <c r="H1430" s="5"/>
      <c r="I1430" s="8"/>
      <c r="J1430" s="45">
        <f t="shared" si="95"/>
        <v>0</v>
      </c>
      <c r="K1430" s="45">
        <f t="shared" si="96"/>
        <v>0</v>
      </c>
      <c r="L1430" s="45">
        <f>COUNTIFS($C$6:$C1430,C1430,$I$6:$I1430,I1430)</f>
        <v>0</v>
      </c>
      <c r="M1430" s="45" t="s">
        <v>387</v>
      </c>
    </row>
    <row r="1431" spans="1:13" x14ac:dyDescent="0.2">
      <c r="A1431" s="8" t="s">
        <v>175</v>
      </c>
      <c r="B1431" s="8" t="s">
        <v>105</v>
      </c>
      <c r="C1431" s="8" t="str">
        <f t="shared" si="97"/>
        <v>SPECKETER Alan</v>
      </c>
      <c r="D1431" s="8" t="s">
        <v>1</v>
      </c>
      <c r="E1431" s="8" t="s">
        <v>114</v>
      </c>
      <c r="F1431" s="9" t="s">
        <v>103</v>
      </c>
      <c r="G1431" s="20">
        <v>42442</v>
      </c>
      <c r="H1431" s="5"/>
      <c r="I1431" s="8"/>
      <c r="J1431" s="45">
        <f t="shared" si="95"/>
        <v>0</v>
      </c>
      <c r="K1431" s="45">
        <f t="shared" si="96"/>
        <v>0</v>
      </c>
      <c r="L1431" s="45">
        <f>COUNTIFS($C$6:$C1431,C1431,$I$6:$I1431,I1431)</f>
        <v>0</v>
      </c>
      <c r="M1431" s="45" t="s">
        <v>387</v>
      </c>
    </row>
    <row r="1432" spans="1:13" x14ac:dyDescent="0.2">
      <c r="A1432" s="8" t="s">
        <v>175</v>
      </c>
      <c r="B1432" s="8" t="s">
        <v>105</v>
      </c>
      <c r="C1432" s="8" t="str">
        <f t="shared" si="97"/>
        <v>SPECKETER Alan</v>
      </c>
      <c r="D1432" s="8" t="s">
        <v>1</v>
      </c>
      <c r="E1432" s="8" t="s">
        <v>114</v>
      </c>
      <c r="F1432" s="9" t="s">
        <v>103</v>
      </c>
      <c r="G1432" s="20">
        <v>42449</v>
      </c>
      <c r="H1432" s="5"/>
      <c r="I1432" s="8"/>
      <c r="J1432" s="45">
        <f t="shared" si="95"/>
        <v>0</v>
      </c>
      <c r="K1432" s="45">
        <f t="shared" si="96"/>
        <v>0</v>
      </c>
      <c r="L1432" s="45">
        <f>COUNTIFS($C$6:$C1432,C1432,$I$6:$I1432,I1432)</f>
        <v>0</v>
      </c>
      <c r="M1432" s="45" t="s">
        <v>387</v>
      </c>
    </row>
    <row r="1433" spans="1:13" x14ac:dyDescent="0.2">
      <c r="A1433" s="8" t="s">
        <v>175</v>
      </c>
      <c r="B1433" s="8" t="s">
        <v>105</v>
      </c>
      <c r="C1433" s="8" t="str">
        <f t="shared" si="97"/>
        <v>SPECKETER Alan</v>
      </c>
      <c r="D1433" s="8" t="s">
        <v>1</v>
      </c>
      <c r="E1433" s="8" t="s">
        <v>114</v>
      </c>
      <c r="F1433" s="9" t="s">
        <v>103</v>
      </c>
      <c r="G1433" s="20">
        <v>42463</v>
      </c>
      <c r="H1433" s="5"/>
      <c r="I1433" s="8"/>
      <c r="J1433" s="45">
        <f t="shared" si="95"/>
        <v>0</v>
      </c>
      <c r="K1433" s="45">
        <f t="shared" si="96"/>
        <v>0</v>
      </c>
      <c r="L1433" s="45">
        <f>COUNTIFS($C$6:$C1433,C1433,$I$6:$I1433,I1433)</f>
        <v>0</v>
      </c>
      <c r="M1433" s="45" t="s">
        <v>387</v>
      </c>
    </row>
    <row r="1434" spans="1:13" x14ac:dyDescent="0.2">
      <c r="A1434" s="8" t="s">
        <v>175</v>
      </c>
      <c r="B1434" s="8" t="s">
        <v>105</v>
      </c>
      <c r="C1434" s="8" t="str">
        <f t="shared" si="97"/>
        <v>SPECKETER Alan</v>
      </c>
      <c r="D1434" s="8" t="s">
        <v>1</v>
      </c>
      <c r="E1434" s="8" t="s">
        <v>114</v>
      </c>
      <c r="F1434" s="9" t="s">
        <v>103</v>
      </c>
      <c r="G1434" s="20">
        <v>42477</v>
      </c>
      <c r="H1434" s="5"/>
      <c r="I1434" s="8"/>
      <c r="J1434" s="45">
        <f t="shared" si="95"/>
        <v>0</v>
      </c>
      <c r="K1434" s="45">
        <f t="shared" si="96"/>
        <v>0</v>
      </c>
      <c r="L1434" s="45">
        <f>COUNTIFS($C$6:$C1434,C1434,$I$6:$I1434,I1434)</f>
        <v>0</v>
      </c>
      <c r="M1434" s="45" t="s">
        <v>387</v>
      </c>
    </row>
    <row r="1435" spans="1:13" x14ac:dyDescent="0.2">
      <c r="A1435" s="8" t="s">
        <v>175</v>
      </c>
      <c r="B1435" s="8" t="s">
        <v>105</v>
      </c>
      <c r="C1435" s="8" t="str">
        <f t="shared" si="97"/>
        <v>SPECKETER Alan</v>
      </c>
      <c r="D1435" s="8" t="s">
        <v>1</v>
      </c>
      <c r="E1435" s="8" t="s">
        <v>114</v>
      </c>
      <c r="F1435" s="9" t="s">
        <v>103</v>
      </c>
      <c r="G1435" s="20">
        <v>42505</v>
      </c>
      <c r="H1435" s="5"/>
      <c r="I1435" s="8"/>
      <c r="J1435" s="45">
        <f t="shared" si="95"/>
        <v>0</v>
      </c>
      <c r="K1435" s="45">
        <f t="shared" si="96"/>
        <v>0</v>
      </c>
      <c r="L1435" s="45">
        <f>COUNTIFS($C$6:$C1435,C1435,$I$6:$I1435,I1435)</f>
        <v>0</v>
      </c>
      <c r="M1435" s="45" t="s">
        <v>387</v>
      </c>
    </row>
    <row r="1436" spans="1:13" x14ac:dyDescent="0.2">
      <c r="A1436" s="8" t="s">
        <v>175</v>
      </c>
      <c r="B1436" s="8" t="s">
        <v>105</v>
      </c>
      <c r="C1436" s="8" t="str">
        <f t="shared" si="97"/>
        <v>SPECKETER Alan</v>
      </c>
      <c r="D1436" s="8" t="s">
        <v>1</v>
      </c>
      <c r="E1436" s="8" t="s">
        <v>114</v>
      </c>
      <c r="F1436" s="9" t="s">
        <v>103</v>
      </c>
      <c r="G1436" s="20">
        <v>42512</v>
      </c>
      <c r="H1436" s="5"/>
      <c r="I1436" s="8"/>
      <c r="J1436" s="45">
        <f t="shared" si="95"/>
        <v>0</v>
      </c>
      <c r="K1436" s="45">
        <f t="shared" si="96"/>
        <v>0</v>
      </c>
      <c r="L1436" s="45">
        <f>COUNTIFS($C$6:$C1436,C1436,$I$6:$I1436,I1436)</f>
        <v>0</v>
      </c>
      <c r="M1436" s="45" t="s">
        <v>387</v>
      </c>
    </row>
    <row r="1437" spans="1:13" x14ac:dyDescent="0.2">
      <c r="A1437" s="8" t="s">
        <v>175</v>
      </c>
      <c r="B1437" s="8" t="s">
        <v>105</v>
      </c>
      <c r="C1437" s="8" t="str">
        <f t="shared" si="97"/>
        <v>SPECKETER Alan</v>
      </c>
      <c r="D1437" s="8" t="s">
        <v>1</v>
      </c>
      <c r="E1437" s="8" t="s">
        <v>114</v>
      </c>
      <c r="F1437" s="9" t="s">
        <v>103</v>
      </c>
      <c r="G1437" s="20">
        <v>42519</v>
      </c>
      <c r="H1437" s="5"/>
      <c r="I1437" s="8"/>
      <c r="J1437" s="45">
        <f t="shared" si="95"/>
        <v>0</v>
      </c>
      <c r="K1437" s="45">
        <f t="shared" si="96"/>
        <v>0</v>
      </c>
      <c r="L1437" s="45">
        <f>COUNTIFS($C$6:$C1437,C1437,$I$6:$I1437,I1437)</f>
        <v>0</v>
      </c>
      <c r="M1437" s="45" t="s">
        <v>387</v>
      </c>
    </row>
    <row r="1438" spans="1:13" x14ac:dyDescent="0.2">
      <c r="A1438" s="8" t="s">
        <v>175</v>
      </c>
      <c r="B1438" s="8" t="s">
        <v>105</v>
      </c>
      <c r="C1438" s="8" t="str">
        <f t="shared" si="97"/>
        <v>SPECKETER Alan</v>
      </c>
      <c r="D1438" s="8" t="s">
        <v>1</v>
      </c>
      <c r="E1438" s="8" t="s">
        <v>114</v>
      </c>
      <c r="F1438" s="9" t="s">
        <v>103</v>
      </c>
      <c r="G1438" s="20">
        <v>42526</v>
      </c>
      <c r="H1438" s="5"/>
      <c r="I1438" s="8"/>
      <c r="J1438" s="45">
        <f t="shared" si="95"/>
        <v>0</v>
      </c>
      <c r="K1438" s="45">
        <f t="shared" si="96"/>
        <v>0</v>
      </c>
      <c r="L1438" s="45">
        <f>COUNTIFS($C$6:$C1438,C1438,$I$6:$I1438,I1438)</f>
        <v>0</v>
      </c>
      <c r="M1438" s="45" t="s">
        <v>387</v>
      </c>
    </row>
    <row r="1439" spans="1:13" x14ac:dyDescent="0.2">
      <c r="A1439" s="8" t="s">
        <v>175</v>
      </c>
      <c r="B1439" s="8" t="s">
        <v>105</v>
      </c>
      <c r="C1439" s="8" t="str">
        <f t="shared" si="97"/>
        <v>SPECKETER Alan</v>
      </c>
      <c r="D1439" s="8" t="s">
        <v>1</v>
      </c>
      <c r="E1439" s="8" t="s">
        <v>114</v>
      </c>
      <c r="F1439" s="9" t="s">
        <v>103</v>
      </c>
      <c r="G1439" s="20">
        <v>42540</v>
      </c>
      <c r="H1439" s="5"/>
      <c r="I1439" s="8"/>
      <c r="J1439" s="45">
        <f t="shared" si="95"/>
        <v>0</v>
      </c>
      <c r="K1439" s="45">
        <f t="shared" si="96"/>
        <v>0</v>
      </c>
      <c r="L1439" s="45">
        <f>COUNTIFS($C$6:$C1439,C1439,$I$6:$I1439,I1439)</f>
        <v>0</v>
      </c>
      <c r="M1439" s="45" t="s">
        <v>387</v>
      </c>
    </row>
    <row r="1440" spans="1:13" x14ac:dyDescent="0.2">
      <c r="A1440" s="8" t="s">
        <v>175</v>
      </c>
      <c r="B1440" s="8" t="s">
        <v>105</v>
      </c>
      <c r="C1440" s="8" t="str">
        <f t="shared" si="97"/>
        <v>SPECKETER Alan</v>
      </c>
      <c r="D1440" s="8" t="s">
        <v>1</v>
      </c>
      <c r="E1440" s="8" t="s">
        <v>114</v>
      </c>
      <c r="F1440" s="9" t="s">
        <v>103</v>
      </c>
      <c r="G1440" s="20">
        <v>42589</v>
      </c>
      <c r="H1440" s="5"/>
      <c r="I1440" s="8"/>
      <c r="J1440" s="45">
        <f t="shared" si="95"/>
        <v>0</v>
      </c>
      <c r="K1440" s="45">
        <f t="shared" si="96"/>
        <v>0</v>
      </c>
      <c r="L1440" s="45">
        <f>COUNTIFS($C$6:$C1440,C1440,$I$6:$I1440,I1440)</f>
        <v>0</v>
      </c>
      <c r="M1440" s="45" t="s">
        <v>387</v>
      </c>
    </row>
    <row r="1441" spans="1:13" x14ac:dyDescent="0.2">
      <c r="A1441" s="8" t="s">
        <v>175</v>
      </c>
      <c r="B1441" s="8" t="s">
        <v>105</v>
      </c>
      <c r="C1441" s="8" t="str">
        <f t="shared" si="97"/>
        <v>SPECKETER Alan</v>
      </c>
      <c r="D1441" s="8" t="s">
        <v>1</v>
      </c>
      <c r="E1441" s="8" t="s">
        <v>114</v>
      </c>
      <c r="F1441" s="9" t="s">
        <v>103</v>
      </c>
      <c r="G1441" s="20">
        <v>42596</v>
      </c>
      <c r="H1441" s="5"/>
      <c r="I1441" s="8"/>
      <c r="J1441" s="45">
        <f t="shared" si="95"/>
        <v>0</v>
      </c>
      <c r="K1441" s="45">
        <f t="shared" si="96"/>
        <v>0</v>
      </c>
      <c r="L1441" s="45">
        <f>COUNTIFS($C$6:$C1441,C1441,$I$6:$I1441,I1441)</f>
        <v>0</v>
      </c>
      <c r="M1441" s="45" t="s">
        <v>387</v>
      </c>
    </row>
    <row r="1442" spans="1:13" x14ac:dyDescent="0.2">
      <c r="A1442" s="8" t="s">
        <v>175</v>
      </c>
      <c r="B1442" s="8" t="s">
        <v>105</v>
      </c>
      <c r="C1442" s="8" t="str">
        <f t="shared" si="97"/>
        <v>SPECKETER Alan</v>
      </c>
      <c r="D1442" s="8" t="s">
        <v>1</v>
      </c>
      <c r="E1442" s="8" t="s">
        <v>114</v>
      </c>
      <c r="F1442" s="9" t="s">
        <v>103</v>
      </c>
      <c r="G1442" s="20">
        <v>42610</v>
      </c>
      <c r="H1442" s="5"/>
      <c r="I1442" s="8"/>
      <c r="J1442" s="45">
        <f t="shared" si="95"/>
        <v>0</v>
      </c>
      <c r="K1442" s="45">
        <f t="shared" si="96"/>
        <v>0</v>
      </c>
      <c r="L1442" s="45">
        <f>COUNTIFS($C$6:$C1442,C1442,$I$6:$I1442,I1442)</f>
        <v>0</v>
      </c>
      <c r="M1442" s="45" t="s">
        <v>387</v>
      </c>
    </row>
    <row r="1443" spans="1:13" x14ac:dyDescent="0.2">
      <c r="A1443" s="8" t="s">
        <v>175</v>
      </c>
      <c r="B1443" s="8" t="s">
        <v>105</v>
      </c>
      <c r="C1443" s="8" t="s">
        <v>296</v>
      </c>
      <c r="D1443" s="8" t="s">
        <v>1</v>
      </c>
      <c r="E1443" s="8" t="s">
        <v>114</v>
      </c>
      <c r="F1443" s="9" t="s">
        <v>103</v>
      </c>
      <c r="G1443" s="61">
        <v>42617</v>
      </c>
      <c r="H1443" s="5"/>
      <c r="I1443" s="8"/>
      <c r="J1443" s="45">
        <f t="shared" si="95"/>
        <v>0</v>
      </c>
      <c r="K1443" s="45">
        <f t="shared" si="96"/>
        <v>0</v>
      </c>
      <c r="L1443" s="45">
        <f>COUNTIFS($C$6:$C1443,C1443,$I$6:$I1443,I1443)</f>
        <v>0</v>
      </c>
      <c r="M1443" s="45" t="s">
        <v>387</v>
      </c>
    </row>
    <row r="1444" spans="1:13" x14ac:dyDescent="0.2">
      <c r="A1444" s="8" t="s">
        <v>175</v>
      </c>
      <c r="B1444" s="8" t="s">
        <v>105</v>
      </c>
      <c r="C1444" s="8" t="s">
        <v>296</v>
      </c>
      <c r="D1444" s="8" t="s">
        <v>1</v>
      </c>
      <c r="E1444" s="8" t="s">
        <v>114</v>
      </c>
      <c r="F1444" s="9" t="s">
        <v>103</v>
      </c>
      <c r="G1444" s="61">
        <v>42624</v>
      </c>
      <c r="H1444" s="5"/>
      <c r="I1444" s="8"/>
      <c r="J1444" s="45">
        <f t="shared" si="95"/>
        <v>0</v>
      </c>
      <c r="K1444" s="45">
        <f t="shared" si="96"/>
        <v>0</v>
      </c>
      <c r="L1444" s="45">
        <f>COUNTIFS($C$6:$C1444,C1444,$I$6:$I1444,I1444)</f>
        <v>0</v>
      </c>
      <c r="M1444" s="45" t="s">
        <v>387</v>
      </c>
    </row>
    <row r="1445" spans="1:13" x14ac:dyDescent="0.2">
      <c r="A1445" s="8" t="s">
        <v>175</v>
      </c>
      <c r="B1445" s="8" t="s">
        <v>105</v>
      </c>
      <c r="C1445" s="8" t="s">
        <v>296</v>
      </c>
      <c r="D1445" s="8" t="s">
        <v>1</v>
      </c>
      <c r="E1445" s="8" t="s">
        <v>114</v>
      </c>
      <c r="F1445" s="9" t="s">
        <v>103</v>
      </c>
      <c r="G1445" s="61">
        <v>42631</v>
      </c>
      <c r="H1445" s="5"/>
      <c r="I1445" s="8"/>
      <c r="J1445" s="45">
        <f t="shared" si="95"/>
        <v>0</v>
      </c>
      <c r="K1445" s="45">
        <f t="shared" si="96"/>
        <v>0</v>
      </c>
      <c r="L1445" s="45">
        <f>COUNTIFS($C$6:$C1445,C1445,$I$6:$I1445,I1445)</f>
        <v>0</v>
      </c>
      <c r="M1445" s="45" t="s">
        <v>387</v>
      </c>
    </row>
    <row r="1446" spans="1:13" x14ac:dyDescent="0.2">
      <c r="A1446" s="8" t="s">
        <v>175</v>
      </c>
      <c r="B1446" s="8" t="s">
        <v>105</v>
      </c>
      <c r="C1446" s="8" t="s">
        <v>296</v>
      </c>
      <c r="D1446" s="8" t="s">
        <v>1</v>
      </c>
      <c r="E1446" s="8" t="s">
        <v>114</v>
      </c>
      <c r="F1446" s="9" t="s">
        <v>103</v>
      </c>
      <c r="G1446" s="61">
        <v>42652</v>
      </c>
      <c r="H1446" s="5"/>
      <c r="I1446" s="8"/>
      <c r="J1446" s="45">
        <f t="shared" si="95"/>
        <v>0</v>
      </c>
      <c r="K1446" s="45">
        <f t="shared" si="96"/>
        <v>0</v>
      </c>
      <c r="L1446" s="45">
        <f>COUNTIFS($C$6:$C1446,C1446,$I$6:$I1446,I1446)</f>
        <v>0</v>
      </c>
      <c r="M1446" s="45" t="s">
        <v>387</v>
      </c>
    </row>
    <row r="1447" spans="1:13" x14ac:dyDescent="0.2">
      <c r="A1447" s="8" t="s">
        <v>175</v>
      </c>
      <c r="B1447" s="8" t="s">
        <v>105</v>
      </c>
      <c r="C1447" s="8" t="s">
        <v>296</v>
      </c>
      <c r="D1447" s="8" t="s">
        <v>1</v>
      </c>
      <c r="E1447" s="8" t="s">
        <v>114</v>
      </c>
      <c r="F1447" s="9" t="s">
        <v>103</v>
      </c>
      <c r="G1447" s="61">
        <v>42645</v>
      </c>
      <c r="H1447" s="5"/>
      <c r="I1447" s="8"/>
      <c r="J1447" s="45">
        <f t="shared" si="95"/>
        <v>0</v>
      </c>
      <c r="K1447" s="45">
        <f t="shared" si="96"/>
        <v>0</v>
      </c>
      <c r="L1447" s="45">
        <f>COUNTIFS($C$6:$C1447,C1447,$I$6:$I1447,I1447)</f>
        <v>0</v>
      </c>
      <c r="M1447" s="45" t="s">
        <v>387</v>
      </c>
    </row>
    <row r="1448" spans="1:13" x14ac:dyDescent="0.2">
      <c r="A1448" s="8" t="s">
        <v>175</v>
      </c>
      <c r="B1448" s="8" t="s">
        <v>105</v>
      </c>
      <c r="C1448" s="8" t="s">
        <v>296</v>
      </c>
      <c r="D1448" s="8" t="s">
        <v>1</v>
      </c>
      <c r="E1448" s="8" t="s">
        <v>114</v>
      </c>
      <c r="F1448" s="9" t="s">
        <v>103</v>
      </c>
      <c r="G1448" s="61">
        <v>42659</v>
      </c>
      <c r="H1448" s="5"/>
      <c r="I1448" s="8"/>
      <c r="J1448" s="45">
        <f t="shared" si="95"/>
        <v>0</v>
      </c>
      <c r="K1448" s="45">
        <f t="shared" si="96"/>
        <v>0</v>
      </c>
      <c r="L1448" s="45">
        <f>COUNTIFS($C$6:$C1448,C1448,$I$6:$I1448,I1448)</f>
        <v>0</v>
      </c>
      <c r="M1448" s="45" t="s">
        <v>387</v>
      </c>
    </row>
    <row r="1449" spans="1:13" x14ac:dyDescent="0.2">
      <c r="A1449" s="8" t="s">
        <v>175</v>
      </c>
      <c r="B1449" s="8" t="s">
        <v>105</v>
      </c>
      <c r="C1449" s="8" t="s">
        <v>296</v>
      </c>
      <c r="D1449" s="8" t="s">
        <v>1</v>
      </c>
      <c r="E1449" s="8" t="s">
        <v>114</v>
      </c>
      <c r="F1449" s="9" t="s">
        <v>103</v>
      </c>
      <c r="G1449" s="61">
        <v>42666</v>
      </c>
      <c r="H1449" s="5"/>
      <c r="I1449" s="8"/>
      <c r="J1449" s="45">
        <f t="shared" si="95"/>
        <v>0</v>
      </c>
      <c r="K1449" s="45">
        <f t="shared" si="96"/>
        <v>0</v>
      </c>
      <c r="L1449" s="45">
        <f>COUNTIFS($C$6:$C1449,C1449,$I$6:$I1449,I1449)</f>
        <v>0</v>
      </c>
      <c r="M1449" s="45" t="s">
        <v>387</v>
      </c>
    </row>
    <row r="1450" spans="1:13" x14ac:dyDescent="0.2">
      <c r="A1450" s="8" t="s">
        <v>175</v>
      </c>
      <c r="B1450" s="8" t="s">
        <v>105</v>
      </c>
      <c r="C1450" s="8" t="s">
        <v>296</v>
      </c>
      <c r="D1450" s="8" t="s">
        <v>1</v>
      </c>
      <c r="E1450" s="8" t="s">
        <v>114</v>
      </c>
      <c r="F1450" s="9" t="s">
        <v>103</v>
      </c>
      <c r="G1450" s="61">
        <v>42673</v>
      </c>
      <c r="H1450" s="5"/>
      <c r="I1450" s="8"/>
      <c r="J1450" s="45">
        <f t="shared" si="95"/>
        <v>0</v>
      </c>
      <c r="K1450" s="45">
        <f t="shared" si="96"/>
        <v>0</v>
      </c>
      <c r="L1450" s="45">
        <f>COUNTIFS($C$6:$C1450,C1450,$I$6:$I1450,I1450)</f>
        <v>0</v>
      </c>
      <c r="M1450" s="45" t="s">
        <v>387</v>
      </c>
    </row>
    <row r="1451" spans="1:13" x14ac:dyDescent="0.2">
      <c r="A1451" s="8" t="s">
        <v>175</v>
      </c>
      <c r="B1451" s="8" t="s">
        <v>59</v>
      </c>
      <c r="C1451" s="8" t="str">
        <f t="shared" ref="C1451:C1471" si="98">UPPER(A1451)&amp;" "&amp;B1451</f>
        <v>SPECKETER Lachlan</v>
      </c>
      <c r="D1451" s="10" t="s">
        <v>187</v>
      </c>
      <c r="E1451" s="8" t="s">
        <v>0</v>
      </c>
      <c r="F1451" s="9" t="s">
        <v>103</v>
      </c>
      <c r="G1451" s="20">
        <v>42561</v>
      </c>
      <c r="H1451" s="5">
        <v>23</v>
      </c>
      <c r="I1451" s="8" t="s">
        <v>197</v>
      </c>
      <c r="J1451" s="45">
        <f t="shared" si="95"/>
        <v>23</v>
      </c>
      <c r="K1451" s="45">
        <f t="shared" si="96"/>
        <v>0.7931034482758621</v>
      </c>
      <c r="L1451" s="45">
        <f>COUNTIFS($C$6:$C1451,C1451,$I$6:$I1451,I1451)</f>
        <v>1</v>
      </c>
      <c r="M1451" s="45" t="s">
        <v>387</v>
      </c>
    </row>
    <row r="1452" spans="1:13" x14ac:dyDescent="0.2">
      <c r="A1452" s="8" t="s">
        <v>175</v>
      </c>
      <c r="B1452" s="8" t="s">
        <v>59</v>
      </c>
      <c r="C1452" s="8" t="str">
        <f t="shared" si="98"/>
        <v>SPECKETER Lachlan</v>
      </c>
      <c r="D1452" s="10" t="s">
        <v>187</v>
      </c>
      <c r="E1452" s="8" t="s">
        <v>0</v>
      </c>
      <c r="F1452" s="9" t="s">
        <v>103</v>
      </c>
      <c r="G1452" s="20">
        <v>42554</v>
      </c>
      <c r="H1452" s="5">
        <v>25</v>
      </c>
      <c r="I1452" s="8" t="s">
        <v>0</v>
      </c>
      <c r="J1452" s="45">
        <f t="shared" si="95"/>
        <v>25</v>
      </c>
      <c r="K1452" s="45">
        <f t="shared" si="96"/>
        <v>0.86206896551724133</v>
      </c>
      <c r="L1452" s="45">
        <f>COUNTIFS($C$6:$C1452,C1452,$I$6:$I1452,I1452)</f>
        <v>1</v>
      </c>
      <c r="M1452" s="45" t="s">
        <v>387</v>
      </c>
    </row>
    <row r="1453" spans="1:13" x14ac:dyDescent="0.2">
      <c r="A1453" s="8" t="s">
        <v>175</v>
      </c>
      <c r="B1453" s="8" t="s">
        <v>59</v>
      </c>
      <c r="C1453" s="8" t="str">
        <f t="shared" si="98"/>
        <v>SPECKETER Lachlan</v>
      </c>
      <c r="D1453" s="10" t="s">
        <v>187</v>
      </c>
      <c r="E1453" s="8" t="s">
        <v>0</v>
      </c>
      <c r="F1453" s="9" t="s">
        <v>103</v>
      </c>
      <c r="G1453" s="20">
        <v>42386</v>
      </c>
      <c r="H1453" s="3"/>
      <c r="I1453" s="8"/>
      <c r="J1453" s="45">
        <f t="shared" si="95"/>
        <v>0</v>
      </c>
      <c r="K1453" s="45">
        <f t="shared" si="96"/>
        <v>0</v>
      </c>
      <c r="L1453" s="45">
        <f>COUNTIFS($C$6:$C1453,C1453,$I$6:$I1453,I1453)</f>
        <v>0</v>
      </c>
      <c r="M1453" s="45" t="s">
        <v>387</v>
      </c>
    </row>
    <row r="1454" spans="1:13" x14ac:dyDescent="0.2">
      <c r="A1454" s="8" t="s">
        <v>175</v>
      </c>
      <c r="B1454" s="8" t="s">
        <v>59</v>
      </c>
      <c r="C1454" s="8" t="str">
        <f t="shared" si="98"/>
        <v>SPECKETER Lachlan</v>
      </c>
      <c r="D1454" s="10" t="s">
        <v>187</v>
      </c>
      <c r="E1454" s="8" t="s">
        <v>0</v>
      </c>
      <c r="F1454" s="9" t="s">
        <v>103</v>
      </c>
      <c r="G1454" s="20">
        <v>42400</v>
      </c>
      <c r="H1454" s="5"/>
      <c r="I1454" s="8"/>
      <c r="J1454" s="45">
        <f t="shared" si="95"/>
        <v>0</v>
      </c>
      <c r="K1454" s="45">
        <f t="shared" si="96"/>
        <v>0</v>
      </c>
      <c r="L1454" s="45">
        <f>COUNTIFS($C$6:$C1454,C1454,$I$6:$I1454,I1454)</f>
        <v>0</v>
      </c>
      <c r="M1454" s="45" t="s">
        <v>387</v>
      </c>
    </row>
    <row r="1455" spans="1:13" x14ac:dyDescent="0.2">
      <c r="A1455" s="8" t="s">
        <v>175</v>
      </c>
      <c r="B1455" s="8" t="s">
        <v>59</v>
      </c>
      <c r="C1455" s="8" t="str">
        <f t="shared" si="98"/>
        <v>SPECKETER Lachlan</v>
      </c>
      <c r="D1455" s="10" t="s">
        <v>187</v>
      </c>
      <c r="E1455" s="8" t="s">
        <v>0</v>
      </c>
      <c r="F1455" s="9" t="s">
        <v>103</v>
      </c>
      <c r="G1455" s="20">
        <v>42407</v>
      </c>
      <c r="H1455" s="5"/>
      <c r="I1455" s="8"/>
      <c r="J1455" s="45">
        <f t="shared" si="95"/>
        <v>0</v>
      </c>
      <c r="K1455" s="45">
        <f t="shared" si="96"/>
        <v>0</v>
      </c>
      <c r="L1455" s="45">
        <f>COUNTIFS($C$6:$C1455,C1455,$I$6:$I1455,I1455)</f>
        <v>0</v>
      </c>
      <c r="M1455" s="45" t="s">
        <v>387</v>
      </c>
    </row>
    <row r="1456" spans="1:13" x14ac:dyDescent="0.2">
      <c r="A1456" s="8" t="s">
        <v>175</v>
      </c>
      <c r="B1456" s="8" t="s">
        <v>59</v>
      </c>
      <c r="C1456" s="8" t="str">
        <f t="shared" si="98"/>
        <v>SPECKETER Lachlan</v>
      </c>
      <c r="D1456" s="10" t="s">
        <v>187</v>
      </c>
      <c r="E1456" s="8" t="s">
        <v>0</v>
      </c>
      <c r="F1456" s="9" t="s">
        <v>103</v>
      </c>
      <c r="G1456" s="20">
        <v>42414</v>
      </c>
      <c r="H1456" s="5"/>
      <c r="I1456" s="8"/>
      <c r="J1456" s="45">
        <f t="shared" si="95"/>
        <v>0</v>
      </c>
      <c r="K1456" s="45">
        <f t="shared" si="96"/>
        <v>0</v>
      </c>
      <c r="L1456" s="45">
        <f>COUNTIFS($C$6:$C1456,C1456,$I$6:$I1456,I1456)</f>
        <v>0</v>
      </c>
      <c r="M1456" s="45" t="s">
        <v>387</v>
      </c>
    </row>
    <row r="1457" spans="1:13" x14ac:dyDescent="0.2">
      <c r="A1457" s="8" t="s">
        <v>175</v>
      </c>
      <c r="B1457" s="8" t="s">
        <v>59</v>
      </c>
      <c r="C1457" s="8" t="str">
        <f t="shared" si="98"/>
        <v>SPECKETER Lachlan</v>
      </c>
      <c r="D1457" s="10" t="s">
        <v>187</v>
      </c>
      <c r="E1457" s="8" t="s">
        <v>0</v>
      </c>
      <c r="F1457" s="9" t="s">
        <v>103</v>
      </c>
      <c r="G1457" s="20">
        <v>42421</v>
      </c>
      <c r="H1457" s="5"/>
      <c r="I1457" s="8"/>
      <c r="J1457" s="45">
        <f t="shared" si="95"/>
        <v>0</v>
      </c>
      <c r="K1457" s="45">
        <f t="shared" si="96"/>
        <v>0</v>
      </c>
      <c r="L1457" s="45">
        <f>COUNTIFS($C$6:$C1457,C1457,$I$6:$I1457,I1457)</f>
        <v>0</v>
      </c>
      <c r="M1457" s="45" t="s">
        <v>387</v>
      </c>
    </row>
    <row r="1458" spans="1:13" x14ac:dyDescent="0.2">
      <c r="A1458" s="8" t="s">
        <v>175</v>
      </c>
      <c r="B1458" s="8" t="s">
        <v>59</v>
      </c>
      <c r="C1458" s="8" t="str">
        <f t="shared" si="98"/>
        <v>SPECKETER Lachlan</v>
      </c>
      <c r="D1458" s="10" t="s">
        <v>187</v>
      </c>
      <c r="E1458" s="8" t="s">
        <v>0</v>
      </c>
      <c r="F1458" s="9" t="s">
        <v>103</v>
      </c>
      <c r="G1458" s="20">
        <v>42428</v>
      </c>
      <c r="H1458" s="5"/>
      <c r="I1458" s="8"/>
      <c r="J1458" s="45">
        <f t="shared" si="95"/>
        <v>0</v>
      </c>
      <c r="K1458" s="45">
        <f t="shared" si="96"/>
        <v>0</v>
      </c>
      <c r="L1458" s="45">
        <f>COUNTIFS($C$6:$C1458,C1458,$I$6:$I1458,I1458)</f>
        <v>0</v>
      </c>
      <c r="M1458" s="45" t="s">
        <v>387</v>
      </c>
    </row>
    <row r="1459" spans="1:13" x14ac:dyDescent="0.2">
      <c r="A1459" s="8" t="s">
        <v>175</v>
      </c>
      <c r="B1459" s="8" t="s">
        <v>59</v>
      </c>
      <c r="C1459" s="8" t="str">
        <f t="shared" si="98"/>
        <v>SPECKETER Lachlan</v>
      </c>
      <c r="D1459" s="10" t="s">
        <v>187</v>
      </c>
      <c r="E1459" s="8" t="s">
        <v>0</v>
      </c>
      <c r="F1459" s="9" t="s">
        <v>103</v>
      </c>
      <c r="G1459" s="20">
        <v>42435</v>
      </c>
      <c r="H1459" s="5"/>
      <c r="I1459" s="8"/>
      <c r="J1459" s="45">
        <f t="shared" si="95"/>
        <v>0</v>
      </c>
      <c r="K1459" s="45">
        <f t="shared" si="96"/>
        <v>0</v>
      </c>
      <c r="L1459" s="45">
        <f>COUNTIFS($C$6:$C1459,C1459,$I$6:$I1459,I1459)</f>
        <v>0</v>
      </c>
      <c r="M1459" s="45" t="s">
        <v>387</v>
      </c>
    </row>
    <row r="1460" spans="1:13" x14ac:dyDescent="0.2">
      <c r="A1460" s="8" t="s">
        <v>175</v>
      </c>
      <c r="B1460" s="8" t="s">
        <v>59</v>
      </c>
      <c r="C1460" s="8" t="str">
        <f t="shared" si="98"/>
        <v>SPECKETER Lachlan</v>
      </c>
      <c r="D1460" s="10" t="s">
        <v>187</v>
      </c>
      <c r="E1460" s="8" t="s">
        <v>0</v>
      </c>
      <c r="F1460" s="9" t="s">
        <v>103</v>
      </c>
      <c r="G1460" s="20">
        <v>42442</v>
      </c>
      <c r="H1460" s="5"/>
      <c r="I1460" s="8"/>
      <c r="J1460" s="45">
        <f t="shared" si="95"/>
        <v>0</v>
      </c>
      <c r="K1460" s="45">
        <f t="shared" si="96"/>
        <v>0</v>
      </c>
      <c r="L1460" s="45">
        <f>COUNTIFS($C$6:$C1460,C1460,$I$6:$I1460,I1460)</f>
        <v>0</v>
      </c>
      <c r="M1460" s="45" t="s">
        <v>387</v>
      </c>
    </row>
    <row r="1461" spans="1:13" x14ac:dyDescent="0.2">
      <c r="A1461" s="8" t="s">
        <v>175</v>
      </c>
      <c r="B1461" s="8" t="s">
        <v>59</v>
      </c>
      <c r="C1461" s="8" t="str">
        <f t="shared" si="98"/>
        <v>SPECKETER Lachlan</v>
      </c>
      <c r="D1461" s="10" t="s">
        <v>187</v>
      </c>
      <c r="E1461" s="8" t="s">
        <v>0</v>
      </c>
      <c r="F1461" s="9" t="s">
        <v>103</v>
      </c>
      <c r="G1461" s="20">
        <v>42449</v>
      </c>
      <c r="H1461" s="5"/>
      <c r="I1461" s="8"/>
      <c r="J1461" s="45">
        <f t="shared" si="95"/>
        <v>0</v>
      </c>
      <c r="K1461" s="45">
        <f t="shared" si="96"/>
        <v>0</v>
      </c>
      <c r="L1461" s="45">
        <f>COUNTIFS($C$6:$C1461,C1461,$I$6:$I1461,I1461)</f>
        <v>0</v>
      </c>
      <c r="M1461" s="45" t="s">
        <v>387</v>
      </c>
    </row>
    <row r="1462" spans="1:13" x14ac:dyDescent="0.2">
      <c r="A1462" s="8" t="s">
        <v>175</v>
      </c>
      <c r="B1462" s="8" t="s">
        <v>59</v>
      </c>
      <c r="C1462" s="8" t="str">
        <f t="shared" si="98"/>
        <v>SPECKETER Lachlan</v>
      </c>
      <c r="D1462" s="10" t="s">
        <v>187</v>
      </c>
      <c r="E1462" s="8" t="s">
        <v>0</v>
      </c>
      <c r="F1462" s="9" t="s">
        <v>103</v>
      </c>
      <c r="G1462" s="20">
        <v>42463</v>
      </c>
      <c r="H1462" s="5"/>
      <c r="I1462" s="8"/>
      <c r="J1462" s="45">
        <f t="shared" si="95"/>
        <v>0</v>
      </c>
      <c r="K1462" s="45">
        <f t="shared" si="96"/>
        <v>0</v>
      </c>
      <c r="L1462" s="45">
        <f>COUNTIFS($C$6:$C1462,C1462,$I$6:$I1462,I1462)</f>
        <v>0</v>
      </c>
      <c r="M1462" s="45" t="s">
        <v>387</v>
      </c>
    </row>
    <row r="1463" spans="1:13" x14ac:dyDescent="0.2">
      <c r="A1463" s="8" t="s">
        <v>175</v>
      </c>
      <c r="B1463" s="8" t="s">
        <v>59</v>
      </c>
      <c r="C1463" s="8" t="str">
        <f t="shared" si="98"/>
        <v>SPECKETER Lachlan</v>
      </c>
      <c r="D1463" s="10" t="s">
        <v>187</v>
      </c>
      <c r="E1463" s="8" t="s">
        <v>0</v>
      </c>
      <c r="F1463" s="9" t="s">
        <v>103</v>
      </c>
      <c r="G1463" s="20">
        <v>42477</v>
      </c>
      <c r="H1463" s="5"/>
      <c r="I1463" s="8"/>
      <c r="J1463" s="45">
        <f t="shared" si="95"/>
        <v>0</v>
      </c>
      <c r="K1463" s="45">
        <f t="shared" si="96"/>
        <v>0</v>
      </c>
      <c r="L1463" s="45">
        <f>COUNTIFS($C$6:$C1463,C1463,$I$6:$I1463,I1463)</f>
        <v>0</v>
      </c>
      <c r="M1463" s="45" t="s">
        <v>387</v>
      </c>
    </row>
    <row r="1464" spans="1:13" x14ac:dyDescent="0.2">
      <c r="A1464" s="8" t="s">
        <v>175</v>
      </c>
      <c r="B1464" s="8" t="s">
        <v>59</v>
      </c>
      <c r="C1464" s="8" t="str">
        <f t="shared" si="98"/>
        <v>SPECKETER Lachlan</v>
      </c>
      <c r="D1464" s="10" t="s">
        <v>187</v>
      </c>
      <c r="E1464" s="8" t="s">
        <v>0</v>
      </c>
      <c r="F1464" s="9" t="s">
        <v>103</v>
      </c>
      <c r="G1464" s="20">
        <v>42505</v>
      </c>
      <c r="H1464" s="5"/>
      <c r="I1464" s="8"/>
      <c r="J1464" s="45">
        <f t="shared" si="95"/>
        <v>0</v>
      </c>
      <c r="K1464" s="45">
        <f t="shared" si="96"/>
        <v>0</v>
      </c>
      <c r="L1464" s="45">
        <f>COUNTIFS($C$6:$C1464,C1464,$I$6:$I1464,I1464)</f>
        <v>0</v>
      </c>
      <c r="M1464" s="45" t="s">
        <v>387</v>
      </c>
    </row>
    <row r="1465" spans="1:13" x14ac:dyDescent="0.2">
      <c r="A1465" s="8" t="s">
        <v>175</v>
      </c>
      <c r="B1465" s="8" t="s">
        <v>59</v>
      </c>
      <c r="C1465" s="8" t="str">
        <f t="shared" si="98"/>
        <v>SPECKETER Lachlan</v>
      </c>
      <c r="D1465" s="10" t="s">
        <v>187</v>
      </c>
      <c r="E1465" s="8" t="s">
        <v>0</v>
      </c>
      <c r="F1465" s="9" t="s">
        <v>103</v>
      </c>
      <c r="G1465" s="20">
        <v>42512</v>
      </c>
      <c r="H1465" s="5"/>
      <c r="I1465" s="8"/>
      <c r="J1465" s="45">
        <f t="shared" si="95"/>
        <v>0</v>
      </c>
      <c r="K1465" s="45">
        <f t="shared" si="96"/>
        <v>0</v>
      </c>
      <c r="L1465" s="45">
        <f>COUNTIFS($C$6:$C1465,C1465,$I$6:$I1465,I1465)</f>
        <v>0</v>
      </c>
      <c r="M1465" s="45" t="s">
        <v>387</v>
      </c>
    </row>
    <row r="1466" spans="1:13" x14ac:dyDescent="0.2">
      <c r="A1466" s="8" t="s">
        <v>175</v>
      </c>
      <c r="B1466" s="8" t="s">
        <v>59</v>
      </c>
      <c r="C1466" s="8" t="str">
        <f t="shared" si="98"/>
        <v>SPECKETER Lachlan</v>
      </c>
      <c r="D1466" s="10" t="s">
        <v>187</v>
      </c>
      <c r="E1466" s="8" t="s">
        <v>0</v>
      </c>
      <c r="F1466" s="9" t="s">
        <v>103</v>
      </c>
      <c r="G1466" s="20">
        <v>42519</v>
      </c>
      <c r="H1466" s="5"/>
      <c r="I1466" s="8"/>
      <c r="J1466" s="45">
        <f t="shared" si="95"/>
        <v>0</v>
      </c>
      <c r="K1466" s="45">
        <f t="shared" si="96"/>
        <v>0</v>
      </c>
      <c r="L1466" s="45">
        <f>COUNTIFS($C$6:$C1466,C1466,$I$6:$I1466,I1466)</f>
        <v>0</v>
      </c>
      <c r="M1466" s="45" t="s">
        <v>387</v>
      </c>
    </row>
    <row r="1467" spans="1:13" x14ac:dyDescent="0.2">
      <c r="A1467" s="8" t="s">
        <v>175</v>
      </c>
      <c r="B1467" s="8" t="s">
        <v>59</v>
      </c>
      <c r="C1467" s="8" t="str">
        <f t="shared" si="98"/>
        <v>SPECKETER Lachlan</v>
      </c>
      <c r="D1467" s="10" t="s">
        <v>187</v>
      </c>
      <c r="E1467" s="8" t="s">
        <v>0</v>
      </c>
      <c r="F1467" s="9" t="s">
        <v>103</v>
      </c>
      <c r="G1467" s="20">
        <v>42526</v>
      </c>
      <c r="H1467" s="5"/>
      <c r="I1467" s="8"/>
      <c r="J1467" s="45">
        <f t="shared" si="95"/>
        <v>0</v>
      </c>
      <c r="K1467" s="45">
        <f t="shared" si="96"/>
        <v>0</v>
      </c>
      <c r="L1467" s="45">
        <f>COUNTIFS($C$6:$C1467,C1467,$I$6:$I1467,I1467)</f>
        <v>0</v>
      </c>
      <c r="M1467" s="45" t="s">
        <v>387</v>
      </c>
    </row>
    <row r="1468" spans="1:13" x14ac:dyDescent="0.2">
      <c r="A1468" s="8" t="s">
        <v>175</v>
      </c>
      <c r="B1468" s="8" t="s">
        <v>59</v>
      </c>
      <c r="C1468" s="8" t="str">
        <f t="shared" si="98"/>
        <v>SPECKETER Lachlan</v>
      </c>
      <c r="D1468" s="10" t="s">
        <v>187</v>
      </c>
      <c r="E1468" s="8" t="s">
        <v>0</v>
      </c>
      <c r="F1468" s="9" t="s">
        <v>103</v>
      </c>
      <c r="G1468" s="20">
        <v>42540</v>
      </c>
      <c r="H1468" s="5"/>
      <c r="I1468" s="8"/>
      <c r="J1468" s="45">
        <f t="shared" si="95"/>
        <v>0</v>
      </c>
      <c r="K1468" s="45">
        <f t="shared" si="96"/>
        <v>0</v>
      </c>
      <c r="L1468" s="45">
        <f>COUNTIFS($C$6:$C1468,C1468,$I$6:$I1468,I1468)</f>
        <v>0</v>
      </c>
      <c r="M1468" s="45" t="s">
        <v>387</v>
      </c>
    </row>
    <row r="1469" spans="1:13" x14ac:dyDescent="0.2">
      <c r="A1469" s="8" t="s">
        <v>175</v>
      </c>
      <c r="B1469" s="8" t="s">
        <v>59</v>
      </c>
      <c r="C1469" s="8" t="str">
        <f t="shared" si="98"/>
        <v>SPECKETER Lachlan</v>
      </c>
      <c r="D1469" s="10" t="s">
        <v>187</v>
      </c>
      <c r="E1469" s="8" t="s">
        <v>0</v>
      </c>
      <c r="F1469" s="9" t="s">
        <v>103</v>
      </c>
      <c r="G1469" s="20">
        <v>42589</v>
      </c>
      <c r="H1469" s="5"/>
      <c r="I1469" s="8"/>
      <c r="J1469" s="45">
        <f t="shared" si="95"/>
        <v>0</v>
      </c>
      <c r="K1469" s="45">
        <f t="shared" si="96"/>
        <v>0</v>
      </c>
      <c r="L1469" s="45">
        <f>COUNTIFS($C$6:$C1469,C1469,$I$6:$I1469,I1469)</f>
        <v>0</v>
      </c>
      <c r="M1469" s="45" t="s">
        <v>387</v>
      </c>
    </row>
    <row r="1470" spans="1:13" x14ac:dyDescent="0.2">
      <c r="A1470" s="8" t="s">
        <v>175</v>
      </c>
      <c r="B1470" s="8" t="s">
        <v>59</v>
      </c>
      <c r="C1470" s="8" t="str">
        <f t="shared" si="98"/>
        <v>SPECKETER Lachlan</v>
      </c>
      <c r="D1470" s="10" t="s">
        <v>187</v>
      </c>
      <c r="E1470" s="8" t="s">
        <v>0</v>
      </c>
      <c r="F1470" s="9" t="s">
        <v>103</v>
      </c>
      <c r="G1470" s="20">
        <v>42596</v>
      </c>
      <c r="H1470" s="5"/>
      <c r="I1470" s="8"/>
      <c r="J1470" s="45">
        <f t="shared" si="95"/>
        <v>0</v>
      </c>
      <c r="K1470" s="45">
        <f t="shared" si="96"/>
        <v>0</v>
      </c>
      <c r="L1470" s="45">
        <f>COUNTIFS($C$6:$C1470,C1470,$I$6:$I1470,I1470)</f>
        <v>0</v>
      </c>
      <c r="M1470" s="45" t="s">
        <v>387</v>
      </c>
    </row>
    <row r="1471" spans="1:13" x14ac:dyDescent="0.2">
      <c r="A1471" s="8" t="s">
        <v>175</v>
      </c>
      <c r="B1471" s="8" t="s">
        <v>59</v>
      </c>
      <c r="C1471" s="8" t="str">
        <f t="shared" si="98"/>
        <v>SPECKETER Lachlan</v>
      </c>
      <c r="D1471" s="10" t="s">
        <v>187</v>
      </c>
      <c r="E1471" s="8" t="s">
        <v>0</v>
      </c>
      <c r="F1471" s="9" t="s">
        <v>103</v>
      </c>
      <c r="G1471" s="20">
        <v>42610</v>
      </c>
      <c r="H1471" s="5"/>
      <c r="I1471" s="8"/>
      <c r="J1471" s="45">
        <f t="shared" si="95"/>
        <v>0</v>
      </c>
      <c r="K1471" s="45">
        <f t="shared" si="96"/>
        <v>0</v>
      </c>
      <c r="L1471" s="45">
        <f>COUNTIFS($C$6:$C1471,C1471,$I$6:$I1471,I1471)</f>
        <v>0</v>
      </c>
      <c r="M1471" s="45" t="s">
        <v>387</v>
      </c>
    </row>
    <row r="1472" spans="1:13" x14ac:dyDescent="0.2">
      <c r="A1472" s="8" t="s">
        <v>175</v>
      </c>
      <c r="B1472" s="8" t="s">
        <v>59</v>
      </c>
      <c r="C1472" s="8" t="s">
        <v>347</v>
      </c>
      <c r="D1472" s="10" t="s">
        <v>187</v>
      </c>
      <c r="E1472" s="8" t="s">
        <v>0</v>
      </c>
      <c r="F1472" s="9" t="s">
        <v>103</v>
      </c>
      <c r="G1472" s="61">
        <v>42617</v>
      </c>
      <c r="H1472" s="5"/>
      <c r="I1472" s="8"/>
      <c r="J1472" s="45">
        <f t="shared" si="95"/>
        <v>0</v>
      </c>
      <c r="K1472" s="45">
        <f t="shared" si="96"/>
        <v>0</v>
      </c>
      <c r="L1472" s="45">
        <f>COUNTIFS($C$6:$C1472,C1472,$I$6:$I1472,I1472)</f>
        <v>0</v>
      </c>
      <c r="M1472" s="45" t="s">
        <v>387</v>
      </c>
    </row>
    <row r="1473" spans="1:13" x14ac:dyDescent="0.2">
      <c r="A1473" s="8" t="s">
        <v>175</v>
      </c>
      <c r="B1473" s="8" t="s">
        <v>59</v>
      </c>
      <c r="C1473" s="8" t="s">
        <v>347</v>
      </c>
      <c r="D1473" s="10" t="s">
        <v>187</v>
      </c>
      <c r="E1473" s="8" t="s">
        <v>0</v>
      </c>
      <c r="F1473" s="9" t="s">
        <v>103</v>
      </c>
      <c r="G1473" s="61">
        <v>42624</v>
      </c>
      <c r="H1473" s="5"/>
      <c r="I1473" s="8"/>
      <c r="J1473" s="45">
        <f t="shared" si="95"/>
        <v>0</v>
      </c>
      <c r="K1473" s="45">
        <f t="shared" si="96"/>
        <v>0</v>
      </c>
      <c r="L1473" s="45">
        <f>COUNTIFS($C$6:$C1473,C1473,$I$6:$I1473,I1473)</f>
        <v>0</v>
      </c>
      <c r="M1473" s="45" t="s">
        <v>387</v>
      </c>
    </row>
    <row r="1474" spans="1:13" x14ac:dyDescent="0.2">
      <c r="A1474" s="8" t="s">
        <v>175</v>
      </c>
      <c r="B1474" s="8" t="s">
        <v>59</v>
      </c>
      <c r="C1474" s="8" t="s">
        <v>347</v>
      </c>
      <c r="D1474" s="10" t="s">
        <v>187</v>
      </c>
      <c r="E1474" s="8" t="s">
        <v>0</v>
      </c>
      <c r="F1474" s="9" t="s">
        <v>103</v>
      </c>
      <c r="G1474" s="61">
        <v>42631</v>
      </c>
      <c r="H1474" s="5"/>
      <c r="I1474" s="8"/>
      <c r="J1474" s="45">
        <f t="shared" si="95"/>
        <v>0</v>
      </c>
      <c r="K1474" s="45">
        <f t="shared" si="96"/>
        <v>0</v>
      </c>
      <c r="L1474" s="45">
        <f>COUNTIFS($C$6:$C1474,C1474,$I$6:$I1474,I1474)</f>
        <v>0</v>
      </c>
      <c r="M1474" s="45" t="s">
        <v>387</v>
      </c>
    </row>
    <row r="1475" spans="1:13" x14ac:dyDescent="0.2">
      <c r="A1475" s="8" t="s">
        <v>175</v>
      </c>
      <c r="B1475" s="8" t="s">
        <v>59</v>
      </c>
      <c r="C1475" s="8" t="s">
        <v>347</v>
      </c>
      <c r="D1475" s="10" t="s">
        <v>187</v>
      </c>
      <c r="E1475" s="8" t="s">
        <v>0</v>
      </c>
      <c r="F1475" s="9" t="s">
        <v>103</v>
      </c>
      <c r="G1475" s="61">
        <v>42652</v>
      </c>
      <c r="H1475" s="5"/>
      <c r="I1475" s="8"/>
      <c r="J1475" s="45">
        <f t="shared" si="95"/>
        <v>0</v>
      </c>
      <c r="K1475" s="45">
        <f t="shared" si="96"/>
        <v>0</v>
      </c>
      <c r="L1475" s="45">
        <f>COUNTIFS($C$6:$C1475,C1475,$I$6:$I1475,I1475)</f>
        <v>0</v>
      </c>
      <c r="M1475" s="45" t="s">
        <v>387</v>
      </c>
    </row>
    <row r="1476" spans="1:13" x14ac:dyDescent="0.2">
      <c r="A1476" s="8" t="s">
        <v>175</v>
      </c>
      <c r="B1476" s="8" t="s">
        <v>59</v>
      </c>
      <c r="C1476" s="8" t="s">
        <v>347</v>
      </c>
      <c r="D1476" s="8" t="s">
        <v>187</v>
      </c>
      <c r="E1476" s="8" t="s">
        <v>0</v>
      </c>
      <c r="F1476" s="9" t="s">
        <v>103</v>
      </c>
      <c r="G1476" s="61">
        <v>42645</v>
      </c>
      <c r="H1476" s="5"/>
      <c r="I1476" s="8"/>
      <c r="J1476" s="45">
        <f t="shared" si="95"/>
        <v>0</v>
      </c>
      <c r="K1476" s="45">
        <f t="shared" si="96"/>
        <v>0</v>
      </c>
      <c r="L1476" s="45">
        <f>COUNTIFS($C$6:$C1476,C1476,$I$6:$I1476,I1476)</f>
        <v>0</v>
      </c>
      <c r="M1476" s="45" t="s">
        <v>387</v>
      </c>
    </row>
    <row r="1477" spans="1:13" x14ac:dyDescent="0.2">
      <c r="A1477" s="8" t="s">
        <v>175</v>
      </c>
      <c r="B1477" s="8" t="s">
        <v>59</v>
      </c>
      <c r="C1477" s="8" t="s">
        <v>347</v>
      </c>
      <c r="D1477" s="8" t="s">
        <v>187</v>
      </c>
      <c r="E1477" s="8" t="s">
        <v>0</v>
      </c>
      <c r="F1477" s="9" t="s">
        <v>103</v>
      </c>
      <c r="G1477" s="61">
        <v>42659</v>
      </c>
      <c r="H1477" s="5"/>
      <c r="I1477" s="8"/>
      <c r="J1477" s="45">
        <f t="shared" si="95"/>
        <v>0</v>
      </c>
      <c r="K1477" s="45">
        <f t="shared" si="96"/>
        <v>0</v>
      </c>
      <c r="L1477" s="45">
        <f>COUNTIFS($C$6:$C1477,C1477,$I$6:$I1477,I1477)</f>
        <v>0</v>
      </c>
      <c r="M1477" s="45" t="s">
        <v>387</v>
      </c>
    </row>
    <row r="1478" spans="1:13" x14ac:dyDescent="0.2">
      <c r="A1478" s="8" t="s">
        <v>175</v>
      </c>
      <c r="B1478" s="8" t="s">
        <v>59</v>
      </c>
      <c r="C1478" s="8" t="s">
        <v>347</v>
      </c>
      <c r="D1478" s="8" t="s">
        <v>187</v>
      </c>
      <c r="E1478" s="8" t="s">
        <v>0</v>
      </c>
      <c r="F1478" s="9" t="s">
        <v>103</v>
      </c>
      <c r="G1478" s="61">
        <v>42666</v>
      </c>
      <c r="H1478" s="5"/>
      <c r="I1478" s="8"/>
      <c r="J1478" s="45">
        <f t="shared" si="95"/>
        <v>0</v>
      </c>
      <c r="K1478" s="45">
        <f t="shared" si="96"/>
        <v>0</v>
      </c>
      <c r="L1478" s="45">
        <f>COUNTIFS($C$6:$C1478,C1478,$I$6:$I1478,I1478)</f>
        <v>0</v>
      </c>
      <c r="M1478" s="45" t="s">
        <v>387</v>
      </c>
    </row>
    <row r="1479" spans="1:13" x14ac:dyDescent="0.2">
      <c r="A1479" s="8" t="s">
        <v>175</v>
      </c>
      <c r="B1479" s="8" t="s">
        <v>59</v>
      </c>
      <c r="C1479" s="8" t="s">
        <v>347</v>
      </c>
      <c r="D1479" s="8" t="s">
        <v>187</v>
      </c>
      <c r="E1479" s="8" t="s">
        <v>0</v>
      </c>
      <c r="F1479" s="9" t="s">
        <v>103</v>
      </c>
      <c r="G1479" s="61">
        <v>42673</v>
      </c>
      <c r="H1479" s="5"/>
      <c r="I1479" s="8"/>
      <c r="J1479" s="45">
        <f t="shared" ref="J1479:J1542" si="99">SUMIFS($H$6:$H$3208,$C$6:$C$3208,$C1479,$I$6:$I$3208,$I1479)</f>
        <v>0</v>
      </c>
      <c r="K1479" s="45">
        <f t="shared" ref="K1479:K1542" si="100">IFERROR(J1479/$G$5,0)</f>
        <v>0</v>
      </c>
      <c r="L1479" s="45">
        <f>COUNTIFS($C$6:$C1479,C1479,$I$6:$I1479,I1479)</f>
        <v>0</v>
      </c>
      <c r="M1479" s="45" t="s">
        <v>387</v>
      </c>
    </row>
    <row r="1480" spans="1:13" x14ac:dyDescent="0.2">
      <c r="A1480" s="8" t="s">
        <v>138</v>
      </c>
      <c r="B1480" s="8" t="s">
        <v>14</v>
      </c>
      <c r="C1480" s="8" t="str">
        <f>UPPER(A1480)&amp;" "&amp;B1480</f>
        <v>STEWART Denique</v>
      </c>
      <c r="D1480" s="8" t="s">
        <v>2</v>
      </c>
      <c r="E1480" s="8" t="s">
        <v>114</v>
      </c>
      <c r="F1480" s="9" t="s">
        <v>10</v>
      </c>
      <c r="G1480" s="20">
        <v>42442</v>
      </c>
      <c r="H1480" s="5">
        <v>167</v>
      </c>
      <c r="I1480" s="8" t="s">
        <v>114</v>
      </c>
      <c r="J1480" s="45">
        <f t="shared" si="99"/>
        <v>1534</v>
      </c>
      <c r="K1480" s="45">
        <f t="shared" si="100"/>
        <v>52.896551724137929</v>
      </c>
      <c r="L1480" s="45">
        <f>COUNTIFS($C$6:$C1480,C1480,$I$6:$I1480,I1480)</f>
        <v>1</v>
      </c>
      <c r="M1480" s="45" t="s">
        <v>386</v>
      </c>
    </row>
    <row r="1481" spans="1:13" x14ac:dyDescent="0.2">
      <c r="A1481" s="8" t="s">
        <v>138</v>
      </c>
      <c r="B1481" s="8" t="s">
        <v>14</v>
      </c>
      <c r="C1481" s="8" t="str">
        <f>UPPER(A1481)&amp;" "&amp;B1481</f>
        <v>STEWART Denique</v>
      </c>
      <c r="D1481" s="8" t="s">
        <v>2</v>
      </c>
      <c r="E1481" s="8" t="s">
        <v>114</v>
      </c>
      <c r="F1481" s="9" t="s">
        <v>10</v>
      </c>
      <c r="G1481" s="20">
        <v>42386</v>
      </c>
      <c r="H1481" s="3">
        <v>154</v>
      </c>
      <c r="I1481" s="8" t="s">
        <v>114</v>
      </c>
      <c r="J1481" s="45">
        <f t="shared" si="99"/>
        <v>1534</v>
      </c>
      <c r="K1481" s="45">
        <f t="shared" si="100"/>
        <v>52.896551724137929</v>
      </c>
      <c r="L1481" s="45">
        <f>COUNTIFS($C$6:$C1481,C1481,$I$6:$I1481,I1481)</f>
        <v>2</v>
      </c>
      <c r="M1481" s="45" t="s">
        <v>386</v>
      </c>
    </row>
    <row r="1482" spans="1:13" x14ac:dyDescent="0.2">
      <c r="A1482" s="8" t="s">
        <v>138</v>
      </c>
      <c r="B1482" s="8" t="s">
        <v>14</v>
      </c>
      <c r="C1482" s="8" t="str">
        <f>UPPER(A1482)&amp;" "&amp;B1482</f>
        <v>STEWART Denique</v>
      </c>
      <c r="D1482" s="8" t="s">
        <v>2</v>
      </c>
      <c r="E1482" s="8" t="s">
        <v>114</v>
      </c>
      <c r="F1482" s="9" t="s">
        <v>10</v>
      </c>
      <c r="G1482" s="20">
        <v>42540</v>
      </c>
      <c r="H1482" s="5">
        <v>153</v>
      </c>
      <c r="I1482" s="8" t="s">
        <v>114</v>
      </c>
      <c r="J1482" s="45">
        <f t="shared" si="99"/>
        <v>1534</v>
      </c>
      <c r="K1482" s="45">
        <f t="shared" si="100"/>
        <v>52.896551724137929</v>
      </c>
      <c r="L1482" s="45">
        <f>COUNTIFS($C$6:$C1482,C1482,$I$6:$I1482,I1482)</f>
        <v>3</v>
      </c>
      <c r="M1482" s="45" t="s">
        <v>386</v>
      </c>
    </row>
    <row r="1483" spans="1:13" x14ac:dyDescent="0.2">
      <c r="A1483" s="8" t="s">
        <v>138</v>
      </c>
      <c r="B1483" s="8" t="s">
        <v>14</v>
      </c>
      <c r="C1483" s="8" t="str">
        <f>UPPER(A1483)&amp;" "&amp;B1483</f>
        <v>STEWART Denique</v>
      </c>
      <c r="D1483" s="8" t="s">
        <v>2</v>
      </c>
      <c r="E1483" s="8" t="s">
        <v>114</v>
      </c>
      <c r="F1483" s="9" t="s">
        <v>10</v>
      </c>
      <c r="G1483" s="20">
        <v>42610</v>
      </c>
      <c r="H1483" s="5">
        <v>147</v>
      </c>
      <c r="I1483" s="8" t="s">
        <v>114</v>
      </c>
      <c r="J1483" s="45">
        <f t="shared" si="99"/>
        <v>1534</v>
      </c>
      <c r="K1483" s="45">
        <f t="shared" si="100"/>
        <v>52.896551724137929</v>
      </c>
      <c r="L1483" s="45">
        <f>COUNTIFS($C$6:$C1483,C1483,$I$6:$I1483,I1483)</f>
        <v>4</v>
      </c>
      <c r="M1483" s="45" t="s">
        <v>386</v>
      </c>
    </row>
    <row r="1484" spans="1:13" x14ac:dyDescent="0.2">
      <c r="A1484" s="8" t="s">
        <v>138</v>
      </c>
      <c r="B1484" s="8" t="s">
        <v>14</v>
      </c>
      <c r="C1484" s="8" t="s">
        <v>297</v>
      </c>
      <c r="D1484" s="8" t="s">
        <v>2</v>
      </c>
      <c r="E1484" s="8" t="s">
        <v>114</v>
      </c>
      <c r="F1484" s="9" t="s">
        <v>10</v>
      </c>
      <c r="G1484" s="61">
        <v>42624</v>
      </c>
      <c r="H1484" s="5">
        <v>146</v>
      </c>
      <c r="I1484" s="8" t="s">
        <v>114</v>
      </c>
      <c r="J1484" s="45">
        <f t="shared" si="99"/>
        <v>1534</v>
      </c>
      <c r="K1484" s="45">
        <f t="shared" si="100"/>
        <v>52.896551724137929</v>
      </c>
      <c r="L1484" s="45">
        <f>COUNTIFS($C$6:$C1484,C1484,$I$6:$I1484,I1484)</f>
        <v>5</v>
      </c>
      <c r="M1484" s="45" t="s">
        <v>386</v>
      </c>
    </row>
    <row r="1485" spans="1:13" x14ac:dyDescent="0.2">
      <c r="A1485" s="8" t="s">
        <v>138</v>
      </c>
      <c r="B1485" s="8" t="s">
        <v>14</v>
      </c>
      <c r="C1485" s="8" t="s">
        <v>297</v>
      </c>
      <c r="D1485" s="8" t="s">
        <v>2</v>
      </c>
      <c r="E1485" s="8" t="s">
        <v>114</v>
      </c>
      <c r="F1485" s="9" t="s">
        <v>10</v>
      </c>
      <c r="G1485" s="61">
        <v>42617</v>
      </c>
      <c r="H1485" s="5">
        <v>145</v>
      </c>
      <c r="I1485" s="8" t="s">
        <v>114</v>
      </c>
      <c r="J1485" s="45">
        <f t="shared" si="99"/>
        <v>1534</v>
      </c>
      <c r="K1485" s="45">
        <f t="shared" si="100"/>
        <v>52.896551724137929</v>
      </c>
      <c r="L1485" s="45">
        <f>COUNTIFS($C$6:$C1485,C1485,$I$6:$I1485,I1485)</f>
        <v>6</v>
      </c>
      <c r="M1485" s="45" t="s">
        <v>386</v>
      </c>
    </row>
    <row r="1486" spans="1:13" x14ac:dyDescent="0.2">
      <c r="A1486" s="8" t="s">
        <v>138</v>
      </c>
      <c r="B1486" s="8" t="s">
        <v>14</v>
      </c>
      <c r="C1486" s="8" t="str">
        <f>UPPER(A1486)&amp;" "&amp;B1486</f>
        <v>STEWART Denique</v>
      </c>
      <c r="D1486" s="8" t="s">
        <v>2</v>
      </c>
      <c r="E1486" s="8" t="s">
        <v>114</v>
      </c>
      <c r="F1486" s="9" t="s">
        <v>10</v>
      </c>
      <c r="G1486" s="20">
        <v>42428</v>
      </c>
      <c r="H1486" s="5">
        <v>142</v>
      </c>
      <c r="I1486" s="8" t="s">
        <v>114</v>
      </c>
      <c r="J1486" s="45">
        <f t="shared" si="99"/>
        <v>1534</v>
      </c>
      <c r="K1486" s="45">
        <f t="shared" si="100"/>
        <v>52.896551724137929</v>
      </c>
      <c r="L1486" s="45">
        <f>COUNTIFS($C$6:$C1486,C1486,$I$6:$I1486,I1486)</f>
        <v>7</v>
      </c>
      <c r="M1486" s="45" t="s">
        <v>386</v>
      </c>
    </row>
    <row r="1487" spans="1:13" x14ac:dyDescent="0.2">
      <c r="A1487" s="8" t="s">
        <v>138</v>
      </c>
      <c r="B1487" s="8" t="s">
        <v>14</v>
      </c>
      <c r="C1487" s="8" t="str">
        <f>UPPER(A1487)&amp;" "&amp;B1487</f>
        <v>STEWART Denique</v>
      </c>
      <c r="D1487" s="8" t="s">
        <v>2</v>
      </c>
      <c r="E1487" s="8" t="s">
        <v>114</v>
      </c>
      <c r="F1487" s="9" t="s">
        <v>10</v>
      </c>
      <c r="G1487" s="20">
        <v>42414</v>
      </c>
      <c r="H1487" s="5">
        <v>136</v>
      </c>
      <c r="I1487" s="8" t="s">
        <v>114</v>
      </c>
      <c r="J1487" s="45">
        <f t="shared" si="99"/>
        <v>1534</v>
      </c>
      <c r="K1487" s="45">
        <f t="shared" si="100"/>
        <v>52.896551724137929</v>
      </c>
      <c r="L1487" s="45">
        <f>COUNTIFS($C$6:$C1487,C1487,$I$6:$I1487,I1487)</f>
        <v>8</v>
      </c>
      <c r="M1487" s="45" t="s">
        <v>386</v>
      </c>
    </row>
    <row r="1488" spans="1:13" x14ac:dyDescent="0.2">
      <c r="A1488" s="8" t="s">
        <v>138</v>
      </c>
      <c r="B1488" s="8" t="s">
        <v>14</v>
      </c>
      <c r="C1488" s="8" t="str">
        <f>UPPER(A1488)&amp;" "&amp;B1488</f>
        <v>STEWART Denique</v>
      </c>
      <c r="D1488" s="8" t="s">
        <v>2</v>
      </c>
      <c r="E1488" s="8" t="s">
        <v>114</v>
      </c>
      <c r="F1488" s="9" t="s">
        <v>10</v>
      </c>
      <c r="G1488" s="20">
        <v>42400</v>
      </c>
      <c r="H1488" s="5">
        <v>117</v>
      </c>
      <c r="I1488" s="8" t="s">
        <v>114</v>
      </c>
      <c r="J1488" s="45">
        <f t="shared" si="99"/>
        <v>1534</v>
      </c>
      <c r="K1488" s="45">
        <f t="shared" si="100"/>
        <v>52.896551724137929</v>
      </c>
      <c r="L1488" s="45">
        <f>COUNTIFS($C$6:$C1488,C1488,$I$6:$I1488,I1488)</f>
        <v>9</v>
      </c>
      <c r="M1488" s="45" t="s">
        <v>386</v>
      </c>
    </row>
    <row r="1489" spans="1:13" x14ac:dyDescent="0.2">
      <c r="A1489" s="8" t="s">
        <v>138</v>
      </c>
      <c r="B1489" s="8" t="s">
        <v>14</v>
      </c>
      <c r="C1489" s="8" t="s">
        <v>297</v>
      </c>
      <c r="D1489" s="8" t="s">
        <v>2</v>
      </c>
      <c r="E1489" s="8" t="s">
        <v>114</v>
      </c>
      <c r="F1489" s="9" t="s">
        <v>10</v>
      </c>
      <c r="G1489" s="61">
        <v>42652</v>
      </c>
      <c r="H1489" s="5">
        <v>115</v>
      </c>
      <c r="I1489" s="8" t="s">
        <v>114</v>
      </c>
      <c r="J1489" s="45">
        <f t="shared" si="99"/>
        <v>1534</v>
      </c>
      <c r="K1489" s="45">
        <f t="shared" si="100"/>
        <v>52.896551724137929</v>
      </c>
      <c r="L1489" s="45">
        <f>COUNTIFS($C$6:$C1489,C1489,$I$6:$I1489,I1489)</f>
        <v>10</v>
      </c>
      <c r="M1489" s="45" t="s">
        <v>386</v>
      </c>
    </row>
    <row r="1490" spans="1:13" x14ac:dyDescent="0.2">
      <c r="A1490" s="8" t="s">
        <v>138</v>
      </c>
      <c r="B1490" s="8" t="s">
        <v>14</v>
      </c>
      <c r="C1490" s="8" t="str">
        <f t="shared" ref="C1490:C1503" si="101">UPPER(A1490)&amp;" "&amp;B1490</f>
        <v>STEWART Denique</v>
      </c>
      <c r="D1490" s="8" t="s">
        <v>2</v>
      </c>
      <c r="E1490" s="8" t="s">
        <v>114</v>
      </c>
      <c r="F1490" s="9" t="s">
        <v>10</v>
      </c>
      <c r="G1490" s="20">
        <v>42554</v>
      </c>
      <c r="H1490" s="5">
        <v>112</v>
      </c>
      <c r="I1490" s="8" t="s">
        <v>114</v>
      </c>
      <c r="J1490" s="45">
        <f t="shared" si="99"/>
        <v>1534</v>
      </c>
      <c r="K1490" s="45">
        <f t="shared" si="100"/>
        <v>52.896551724137929</v>
      </c>
      <c r="L1490" s="45">
        <f>COUNTIFS($C$6:$C1490,C1490,$I$6:$I1490,I1490)</f>
        <v>11</v>
      </c>
      <c r="M1490" s="45" t="s">
        <v>386</v>
      </c>
    </row>
    <row r="1491" spans="1:13" x14ac:dyDescent="0.2">
      <c r="A1491" s="8" t="s">
        <v>138</v>
      </c>
      <c r="B1491" s="8" t="s">
        <v>14</v>
      </c>
      <c r="C1491" s="8" t="str">
        <f t="shared" si="101"/>
        <v>STEWART Denique</v>
      </c>
      <c r="D1491" s="8" t="s">
        <v>2</v>
      </c>
      <c r="E1491" s="8" t="s">
        <v>114</v>
      </c>
      <c r="F1491" s="9" t="s">
        <v>10</v>
      </c>
      <c r="G1491" s="20">
        <v>42407</v>
      </c>
      <c r="H1491" s="5"/>
      <c r="I1491" s="8"/>
      <c r="J1491" s="45">
        <f t="shared" si="99"/>
        <v>0</v>
      </c>
      <c r="K1491" s="45">
        <f t="shared" si="100"/>
        <v>0</v>
      </c>
      <c r="L1491" s="45">
        <f>COUNTIFS($C$6:$C1491,C1491,$I$6:$I1491,I1491)</f>
        <v>0</v>
      </c>
      <c r="M1491" s="45" t="s">
        <v>386</v>
      </c>
    </row>
    <row r="1492" spans="1:13" x14ac:dyDescent="0.2">
      <c r="A1492" s="8" t="s">
        <v>138</v>
      </c>
      <c r="B1492" s="8" t="s">
        <v>14</v>
      </c>
      <c r="C1492" s="8" t="str">
        <f t="shared" si="101"/>
        <v>STEWART Denique</v>
      </c>
      <c r="D1492" s="8" t="s">
        <v>2</v>
      </c>
      <c r="E1492" s="8" t="s">
        <v>114</v>
      </c>
      <c r="F1492" s="9" t="s">
        <v>10</v>
      </c>
      <c r="G1492" s="20">
        <v>42421</v>
      </c>
      <c r="H1492" s="5"/>
      <c r="I1492" s="8"/>
      <c r="J1492" s="45">
        <f t="shared" si="99"/>
        <v>0</v>
      </c>
      <c r="K1492" s="45">
        <f t="shared" si="100"/>
        <v>0</v>
      </c>
      <c r="L1492" s="45">
        <f>COUNTIFS($C$6:$C1492,C1492,$I$6:$I1492,I1492)</f>
        <v>0</v>
      </c>
      <c r="M1492" s="45" t="s">
        <v>386</v>
      </c>
    </row>
    <row r="1493" spans="1:13" x14ac:dyDescent="0.2">
      <c r="A1493" s="8" t="s">
        <v>138</v>
      </c>
      <c r="B1493" s="8" t="s">
        <v>14</v>
      </c>
      <c r="C1493" s="8" t="str">
        <f t="shared" si="101"/>
        <v>STEWART Denique</v>
      </c>
      <c r="D1493" s="8" t="s">
        <v>2</v>
      </c>
      <c r="E1493" s="8" t="s">
        <v>114</v>
      </c>
      <c r="F1493" s="9" t="s">
        <v>10</v>
      </c>
      <c r="G1493" s="20">
        <v>42435</v>
      </c>
      <c r="H1493" s="5"/>
      <c r="I1493" s="8"/>
      <c r="J1493" s="45">
        <f t="shared" si="99"/>
        <v>0</v>
      </c>
      <c r="K1493" s="45">
        <f t="shared" si="100"/>
        <v>0</v>
      </c>
      <c r="L1493" s="45">
        <f>COUNTIFS($C$6:$C1493,C1493,$I$6:$I1493,I1493)</f>
        <v>0</v>
      </c>
      <c r="M1493" s="45" t="s">
        <v>386</v>
      </c>
    </row>
    <row r="1494" spans="1:13" x14ac:dyDescent="0.2">
      <c r="A1494" s="8" t="s">
        <v>138</v>
      </c>
      <c r="B1494" s="8" t="s">
        <v>14</v>
      </c>
      <c r="C1494" s="8" t="str">
        <f t="shared" si="101"/>
        <v>STEWART Denique</v>
      </c>
      <c r="D1494" s="8" t="s">
        <v>2</v>
      </c>
      <c r="E1494" s="8" t="s">
        <v>114</v>
      </c>
      <c r="F1494" s="9" t="s">
        <v>10</v>
      </c>
      <c r="G1494" s="20">
        <v>42449</v>
      </c>
      <c r="H1494" s="5"/>
      <c r="I1494" s="8"/>
      <c r="J1494" s="45">
        <f t="shared" si="99"/>
        <v>0</v>
      </c>
      <c r="K1494" s="45">
        <f t="shared" si="100"/>
        <v>0</v>
      </c>
      <c r="L1494" s="45">
        <f>COUNTIFS($C$6:$C1494,C1494,$I$6:$I1494,I1494)</f>
        <v>0</v>
      </c>
      <c r="M1494" s="45" t="s">
        <v>386</v>
      </c>
    </row>
    <row r="1495" spans="1:13" x14ac:dyDescent="0.2">
      <c r="A1495" s="8" t="s">
        <v>138</v>
      </c>
      <c r="B1495" s="8" t="s">
        <v>14</v>
      </c>
      <c r="C1495" s="8" t="str">
        <f t="shared" si="101"/>
        <v>STEWART Denique</v>
      </c>
      <c r="D1495" s="8" t="s">
        <v>2</v>
      </c>
      <c r="E1495" s="8" t="s">
        <v>114</v>
      </c>
      <c r="F1495" s="9" t="s">
        <v>10</v>
      </c>
      <c r="G1495" s="20">
        <v>42463</v>
      </c>
      <c r="H1495" s="5"/>
      <c r="I1495" s="8"/>
      <c r="J1495" s="45">
        <f t="shared" si="99"/>
        <v>0</v>
      </c>
      <c r="K1495" s="45">
        <f t="shared" si="100"/>
        <v>0</v>
      </c>
      <c r="L1495" s="45">
        <f>COUNTIFS($C$6:$C1495,C1495,$I$6:$I1495,I1495)</f>
        <v>0</v>
      </c>
      <c r="M1495" s="45" t="s">
        <v>386</v>
      </c>
    </row>
    <row r="1496" spans="1:13" x14ac:dyDescent="0.2">
      <c r="A1496" s="8" t="s">
        <v>138</v>
      </c>
      <c r="B1496" s="8" t="s">
        <v>14</v>
      </c>
      <c r="C1496" s="8" t="str">
        <f t="shared" si="101"/>
        <v>STEWART Denique</v>
      </c>
      <c r="D1496" s="8" t="s">
        <v>2</v>
      </c>
      <c r="E1496" s="8" t="s">
        <v>114</v>
      </c>
      <c r="F1496" s="9" t="s">
        <v>10</v>
      </c>
      <c r="G1496" s="20">
        <v>42477</v>
      </c>
      <c r="H1496" s="5"/>
      <c r="I1496" s="8"/>
      <c r="J1496" s="45">
        <f t="shared" si="99"/>
        <v>0</v>
      </c>
      <c r="K1496" s="45">
        <f t="shared" si="100"/>
        <v>0</v>
      </c>
      <c r="L1496" s="45">
        <f>COUNTIFS($C$6:$C1496,C1496,$I$6:$I1496,I1496)</f>
        <v>0</v>
      </c>
      <c r="M1496" s="45" t="s">
        <v>386</v>
      </c>
    </row>
    <row r="1497" spans="1:13" x14ac:dyDescent="0.2">
      <c r="A1497" s="8" t="s">
        <v>138</v>
      </c>
      <c r="B1497" s="8" t="s">
        <v>14</v>
      </c>
      <c r="C1497" s="8" t="str">
        <f t="shared" si="101"/>
        <v>STEWART Denique</v>
      </c>
      <c r="D1497" s="8" t="s">
        <v>2</v>
      </c>
      <c r="E1497" s="8" t="s">
        <v>114</v>
      </c>
      <c r="F1497" s="9" t="s">
        <v>10</v>
      </c>
      <c r="G1497" s="20">
        <v>42505</v>
      </c>
      <c r="H1497" s="5"/>
      <c r="I1497" s="8"/>
      <c r="J1497" s="45">
        <f t="shared" si="99"/>
        <v>0</v>
      </c>
      <c r="K1497" s="45">
        <f t="shared" si="100"/>
        <v>0</v>
      </c>
      <c r="L1497" s="45">
        <f>COUNTIFS($C$6:$C1497,C1497,$I$6:$I1497,I1497)</f>
        <v>0</v>
      </c>
      <c r="M1497" s="45" t="s">
        <v>386</v>
      </c>
    </row>
    <row r="1498" spans="1:13" x14ac:dyDescent="0.2">
      <c r="A1498" s="8" t="s">
        <v>138</v>
      </c>
      <c r="B1498" s="8" t="s">
        <v>14</v>
      </c>
      <c r="C1498" s="8" t="str">
        <f t="shared" si="101"/>
        <v>STEWART Denique</v>
      </c>
      <c r="D1498" s="8" t="s">
        <v>2</v>
      </c>
      <c r="E1498" s="8" t="s">
        <v>114</v>
      </c>
      <c r="F1498" s="9" t="s">
        <v>10</v>
      </c>
      <c r="G1498" s="20">
        <v>42512</v>
      </c>
      <c r="H1498" s="5"/>
      <c r="I1498" s="8"/>
      <c r="J1498" s="45">
        <f t="shared" si="99"/>
        <v>0</v>
      </c>
      <c r="K1498" s="45">
        <f t="shared" si="100"/>
        <v>0</v>
      </c>
      <c r="L1498" s="45">
        <f>COUNTIFS($C$6:$C1498,C1498,$I$6:$I1498,I1498)</f>
        <v>0</v>
      </c>
      <c r="M1498" s="45" t="s">
        <v>386</v>
      </c>
    </row>
    <row r="1499" spans="1:13" x14ac:dyDescent="0.2">
      <c r="A1499" s="8" t="s">
        <v>138</v>
      </c>
      <c r="B1499" s="8" t="s">
        <v>14</v>
      </c>
      <c r="C1499" s="8" t="str">
        <f t="shared" si="101"/>
        <v>STEWART Denique</v>
      </c>
      <c r="D1499" s="8" t="s">
        <v>2</v>
      </c>
      <c r="E1499" s="8" t="s">
        <v>114</v>
      </c>
      <c r="F1499" s="9" t="s">
        <v>10</v>
      </c>
      <c r="G1499" s="20">
        <v>42519</v>
      </c>
      <c r="H1499" s="5"/>
      <c r="I1499" s="8"/>
      <c r="J1499" s="45">
        <f t="shared" si="99"/>
        <v>0</v>
      </c>
      <c r="K1499" s="45">
        <f t="shared" si="100"/>
        <v>0</v>
      </c>
      <c r="L1499" s="45">
        <f>COUNTIFS($C$6:$C1499,C1499,$I$6:$I1499,I1499)</f>
        <v>0</v>
      </c>
      <c r="M1499" s="45" t="s">
        <v>386</v>
      </c>
    </row>
    <row r="1500" spans="1:13" x14ac:dyDescent="0.2">
      <c r="A1500" s="8" t="s">
        <v>138</v>
      </c>
      <c r="B1500" s="8" t="s">
        <v>14</v>
      </c>
      <c r="C1500" s="8" t="str">
        <f t="shared" si="101"/>
        <v>STEWART Denique</v>
      </c>
      <c r="D1500" s="8" t="s">
        <v>2</v>
      </c>
      <c r="E1500" s="8" t="s">
        <v>114</v>
      </c>
      <c r="F1500" s="9" t="s">
        <v>10</v>
      </c>
      <c r="G1500" s="20">
        <v>42526</v>
      </c>
      <c r="H1500" s="5"/>
      <c r="I1500" s="8"/>
      <c r="J1500" s="45">
        <f t="shared" si="99"/>
        <v>0</v>
      </c>
      <c r="K1500" s="45">
        <f t="shared" si="100"/>
        <v>0</v>
      </c>
      <c r="L1500" s="45">
        <f>COUNTIFS($C$6:$C1500,C1500,$I$6:$I1500,I1500)</f>
        <v>0</v>
      </c>
      <c r="M1500" s="45" t="s">
        <v>386</v>
      </c>
    </row>
    <row r="1501" spans="1:13" x14ac:dyDescent="0.2">
      <c r="A1501" s="8" t="s">
        <v>138</v>
      </c>
      <c r="B1501" s="8" t="s">
        <v>14</v>
      </c>
      <c r="C1501" s="8" t="str">
        <f t="shared" si="101"/>
        <v>STEWART Denique</v>
      </c>
      <c r="D1501" s="8" t="s">
        <v>2</v>
      </c>
      <c r="E1501" s="8" t="s">
        <v>114</v>
      </c>
      <c r="F1501" s="9" t="s">
        <v>10</v>
      </c>
      <c r="G1501" s="20">
        <v>42561</v>
      </c>
      <c r="H1501" s="5"/>
      <c r="I1501" s="8"/>
      <c r="J1501" s="45">
        <f t="shared" si="99"/>
        <v>0</v>
      </c>
      <c r="K1501" s="45">
        <f t="shared" si="100"/>
        <v>0</v>
      </c>
      <c r="L1501" s="45">
        <f>COUNTIFS($C$6:$C1501,C1501,$I$6:$I1501,I1501)</f>
        <v>0</v>
      </c>
      <c r="M1501" s="45" t="s">
        <v>386</v>
      </c>
    </row>
    <row r="1502" spans="1:13" x14ac:dyDescent="0.2">
      <c r="A1502" s="8" t="s">
        <v>138</v>
      </c>
      <c r="B1502" s="8" t="s">
        <v>14</v>
      </c>
      <c r="C1502" s="8" t="str">
        <f t="shared" si="101"/>
        <v>STEWART Denique</v>
      </c>
      <c r="D1502" s="8" t="s">
        <v>2</v>
      </c>
      <c r="E1502" s="8" t="s">
        <v>114</v>
      </c>
      <c r="F1502" s="9" t="s">
        <v>10</v>
      </c>
      <c r="G1502" s="20">
        <v>42589</v>
      </c>
      <c r="H1502" s="5"/>
      <c r="I1502" s="8"/>
      <c r="J1502" s="45">
        <f t="shared" si="99"/>
        <v>0</v>
      </c>
      <c r="K1502" s="45">
        <f t="shared" si="100"/>
        <v>0</v>
      </c>
      <c r="L1502" s="45">
        <f>COUNTIFS($C$6:$C1502,C1502,$I$6:$I1502,I1502)</f>
        <v>0</v>
      </c>
      <c r="M1502" s="45" t="s">
        <v>386</v>
      </c>
    </row>
    <row r="1503" spans="1:13" x14ac:dyDescent="0.2">
      <c r="A1503" s="8" t="s">
        <v>138</v>
      </c>
      <c r="B1503" s="8" t="s">
        <v>14</v>
      </c>
      <c r="C1503" s="8" t="str">
        <f t="shared" si="101"/>
        <v>STEWART Denique</v>
      </c>
      <c r="D1503" s="8" t="s">
        <v>2</v>
      </c>
      <c r="E1503" s="8" t="s">
        <v>114</v>
      </c>
      <c r="F1503" s="9" t="s">
        <v>10</v>
      </c>
      <c r="G1503" s="20">
        <v>42596</v>
      </c>
      <c r="H1503" s="5"/>
      <c r="I1503" s="8"/>
      <c r="J1503" s="45">
        <f t="shared" si="99"/>
        <v>0</v>
      </c>
      <c r="K1503" s="45">
        <f t="shared" si="100"/>
        <v>0</v>
      </c>
      <c r="L1503" s="45">
        <f>COUNTIFS($C$6:$C1503,C1503,$I$6:$I1503,I1503)</f>
        <v>0</v>
      </c>
      <c r="M1503" s="45" t="s">
        <v>386</v>
      </c>
    </row>
    <row r="1504" spans="1:13" x14ac:dyDescent="0.2">
      <c r="A1504" s="8" t="s">
        <v>138</v>
      </c>
      <c r="B1504" s="8" t="s">
        <v>14</v>
      </c>
      <c r="C1504" s="8" t="s">
        <v>297</v>
      </c>
      <c r="D1504" s="8" t="s">
        <v>2</v>
      </c>
      <c r="E1504" s="8" t="s">
        <v>114</v>
      </c>
      <c r="F1504" s="9" t="s">
        <v>10</v>
      </c>
      <c r="G1504" s="61">
        <v>42631</v>
      </c>
      <c r="H1504" s="5"/>
      <c r="I1504" s="8"/>
      <c r="J1504" s="45">
        <f t="shared" si="99"/>
        <v>0</v>
      </c>
      <c r="K1504" s="45">
        <f t="shared" si="100"/>
        <v>0</v>
      </c>
      <c r="L1504" s="45">
        <f>COUNTIFS($C$6:$C1504,C1504,$I$6:$I1504,I1504)</f>
        <v>0</v>
      </c>
      <c r="M1504" s="45" t="s">
        <v>386</v>
      </c>
    </row>
    <row r="1505" spans="1:13" x14ac:dyDescent="0.2">
      <c r="A1505" s="8" t="s">
        <v>138</v>
      </c>
      <c r="B1505" s="8" t="s">
        <v>14</v>
      </c>
      <c r="C1505" s="8" t="s">
        <v>297</v>
      </c>
      <c r="D1505" s="8" t="s">
        <v>2</v>
      </c>
      <c r="E1505" s="8" t="s">
        <v>114</v>
      </c>
      <c r="F1505" s="9" t="s">
        <v>10</v>
      </c>
      <c r="G1505" s="61">
        <v>42645</v>
      </c>
      <c r="H1505" s="5"/>
      <c r="I1505" s="8"/>
      <c r="J1505" s="45">
        <f t="shared" si="99"/>
        <v>0</v>
      </c>
      <c r="K1505" s="45">
        <f t="shared" si="100"/>
        <v>0</v>
      </c>
      <c r="L1505" s="45">
        <f>COUNTIFS($C$6:$C1505,C1505,$I$6:$I1505,I1505)</f>
        <v>0</v>
      </c>
      <c r="M1505" s="45" t="s">
        <v>386</v>
      </c>
    </row>
    <row r="1506" spans="1:13" x14ac:dyDescent="0.2">
      <c r="A1506" s="8" t="s">
        <v>138</v>
      </c>
      <c r="B1506" s="8" t="s">
        <v>14</v>
      </c>
      <c r="C1506" s="8" t="s">
        <v>297</v>
      </c>
      <c r="D1506" s="8" t="s">
        <v>2</v>
      </c>
      <c r="E1506" s="8" t="s">
        <v>114</v>
      </c>
      <c r="F1506" s="9" t="s">
        <v>10</v>
      </c>
      <c r="G1506" s="61">
        <v>42659</v>
      </c>
      <c r="H1506" s="5"/>
      <c r="I1506" s="8"/>
      <c r="J1506" s="45">
        <f t="shared" si="99"/>
        <v>0</v>
      </c>
      <c r="K1506" s="45">
        <f t="shared" si="100"/>
        <v>0</v>
      </c>
      <c r="L1506" s="45">
        <f>COUNTIFS($C$6:$C1506,C1506,$I$6:$I1506,I1506)</f>
        <v>0</v>
      </c>
      <c r="M1506" s="45" t="s">
        <v>386</v>
      </c>
    </row>
    <row r="1507" spans="1:13" x14ac:dyDescent="0.2">
      <c r="A1507" s="8" t="s">
        <v>138</v>
      </c>
      <c r="B1507" s="8" t="s">
        <v>14</v>
      </c>
      <c r="C1507" s="8" t="s">
        <v>297</v>
      </c>
      <c r="D1507" s="8" t="s">
        <v>2</v>
      </c>
      <c r="E1507" s="8" t="s">
        <v>114</v>
      </c>
      <c r="F1507" s="9" t="s">
        <v>10</v>
      </c>
      <c r="G1507" s="61">
        <v>42666</v>
      </c>
      <c r="H1507" s="5"/>
      <c r="I1507" s="8"/>
      <c r="J1507" s="45">
        <f t="shared" si="99"/>
        <v>0</v>
      </c>
      <c r="K1507" s="45">
        <f t="shared" si="100"/>
        <v>0</v>
      </c>
      <c r="L1507" s="45">
        <f>COUNTIFS($C$6:$C1507,C1507,$I$6:$I1507,I1507)</f>
        <v>0</v>
      </c>
      <c r="M1507" s="45" t="s">
        <v>386</v>
      </c>
    </row>
    <row r="1508" spans="1:13" x14ac:dyDescent="0.2">
      <c r="A1508" s="8" t="s">
        <v>138</v>
      </c>
      <c r="B1508" s="8" t="s">
        <v>14</v>
      </c>
      <c r="C1508" s="8" t="s">
        <v>297</v>
      </c>
      <c r="D1508" s="8" t="s">
        <v>2</v>
      </c>
      <c r="E1508" s="8" t="s">
        <v>114</v>
      </c>
      <c r="F1508" s="9" t="s">
        <v>10</v>
      </c>
      <c r="G1508" s="61">
        <v>42673</v>
      </c>
      <c r="H1508" s="5"/>
      <c r="I1508" s="8"/>
      <c r="J1508" s="45">
        <f t="shared" si="99"/>
        <v>0</v>
      </c>
      <c r="K1508" s="45">
        <f t="shared" si="100"/>
        <v>0</v>
      </c>
      <c r="L1508" s="45">
        <f>COUNTIFS($C$6:$C1508,C1508,$I$6:$I1508,I1508)</f>
        <v>0</v>
      </c>
      <c r="M1508" s="45" t="s">
        <v>386</v>
      </c>
    </row>
    <row r="1509" spans="1:13" x14ac:dyDescent="0.2">
      <c r="A1509" s="8" t="s">
        <v>138</v>
      </c>
      <c r="B1509" s="8" t="s">
        <v>13</v>
      </c>
      <c r="C1509" s="8" t="str">
        <f>UPPER(A1509)&amp;" "&amp;B1509</f>
        <v>STEWART Hamish</v>
      </c>
      <c r="D1509" s="8" t="s">
        <v>4</v>
      </c>
      <c r="E1509" s="8" t="s">
        <v>114</v>
      </c>
      <c r="F1509" s="9" t="s">
        <v>103</v>
      </c>
      <c r="G1509" s="20">
        <v>42512</v>
      </c>
      <c r="H1509" s="5">
        <v>170</v>
      </c>
      <c r="I1509" s="8" t="s">
        <v>114</v>
      </c>
      <c r="J1509" s="45">
        <f t="shared" si="99"/>
        <v>1715</v>
      </c>
      <c r="K1509" s="45">
        <f t="shared" si="100"/>
        <v>59.137931034482762</v>
      </c>
      <c r="L1509" s="45">
        <f>COUNTIFS($C$6:$C1509,C1509,$I$6:$I1509,I1509)</f>
        <v>1</v>
      </c>
      <c r="M1509" s="45" t="s">
        <v>386</v>
      </c>
    </row>
    <row r="1510" spans="1:13" x14ac:dyDescent="0.2">
      <c r="A1510" s="8" t="s">
        <v>138</v>
      </c>
      <c r="B1510" s="8" t="s">
        <v>13</v>
      </c>
      <c r="C1510" s="8" t="str">
        <f>UPPER(A1510)&amp;" "&amp;B1510</f>
        <v>STEWART Hamish</v>
      </c>
      <c r="D1510" s="8" t="s">
        <v>4</v>
      </c>
      <c r="E1510" s="8" t="s">
        <v>114</v>
      </c>
      <c r="F1510" s="9" t="s">
        <v>103</v>
      </c>
      <c r="G1510" s="20">
        <v>42428</v>
      </c>
      <c r="H1510" s="5">
        <v>156</v>
      </c>
      <c r="I1510" s="8" t="s">
        <v>114</v>
      </c>
      <c r="J1510" s="45">
        <f t="shared" si="99"/>
        <v>1715</v>
      </c>
      <c r="K1510" s="45">
        <f t="shared" si="100"/>
        <v>59.137931034482762</v>
      </c>
      <c r="L1510" s="45">
        <f>COUNTIFS($C$6:$C1510,C1510,$I$6:$I1510,I1510)</f>
        <v>2</v>
      </c>
      <c r="M1510" s="45" t="s">
        <v>386</v>
      </c>
    </row>
    <row r="1511" spans="1:13" x14ac:dyDescent="0.2">
      <c r="A1511" s="8" t="s">
        <v>138</v>
      </c>
      <c r="B1511" s="8" t="s">
        <v>13</v>
      </c>
      <c r="C1511" s="8" t="str">
        <f>UPPER(A1511)&amp;" "&amp;B1511</f>
        <v>STEWART Hamish</v>
      </c>
      <c r="D1511" s="8" t="s">
        <v>4</v>
      </c>
      <c r="E1511" s="8" t="s">
        <v>114</v>
      </c>
      <c r="F1511" s="9" t="s">
        <v>103</v>
      </c>
      <c r="G1511" s="20">
        <v>42386</v>
      </c>
      <c r="H1511" s="3">
        <v>150</v>
      </c>
      <c r="I1511" s="8" t="s">
        <v>114</v>
      </c>
      <c r="J1511" s="45">
        <f t="shared" si="99"/>
        <v>1715</v>
      </c>
      <c r="K1511" s="45">
        <f t="shared" si="100"/>
        <v>59.137931034482762</v>
      </c>
      <c r="L1511" s="45">
        <f>COUNTIFS($C$6:$C1511,C1511,$I$6:$I1511,I1511)</f>
        <v>3</v>
      </c>
      <c r="M1511" s="45" t="s">
        <v>386</v>
      </c>
    </row>
    <row r="1512" spans="1:13" x14ac:dyDescent="0.2">
      <c r="A1512" s="8" t="s">
        <v>138</v>
      </c>
      <c r="B1512" s="8" t="s">
        <v>13</v>
      </c>
      <c r="C1512" s="8" t="str">
        <f>UPPER(A1512)&amp;" "&amp;B1512</f>
        <v>STEWART Hamish</v>
      </c>
      <c r="D1512" s="8" t="s">
        <v>4</v>
      </c>
      <c r="E1512" s="8" t="s">
        <v>114</v>
      </c>
      <c r="F1512" s="9" t="s">
        <v>103</v>
      </c>
      <c r="G1512" s="20">
        <v>42414</v>
      </c>
      <c r="H1512" s="5">
        <v>146</v>
      </c>
      <c r="I1512" s="8" t="s">
        <v>114</v>
      </c>
      <c r="J1512" s="45">
        <f t="shared" si="99"/>
        <v>1715</v>
      </c>
      <c r="K1512" s="45">
        <f t="shared" si="100"/>
        <v>59.137931034482762</v>
      </c>
      <c r="L1512" s="45">
        <f>COUNTIFS($C$6:$C1512,C1512,$I$6:$I1512,I1512)</f>
        <v>4</v>
      </c>
      <c r="M1512" s="45" t="s">
        <v>386</v>
      </c>
    </row>
    <row r="1513" spans="1:13" x14ac:dyDescent="0.2">
      <c r="A1513" s="8" t="s">
        <v>138</v>
      </c>
      <c r="B1513" s="8" t="s">
        <v>13</v>
      </c>
      <c r="C1513" s="8" t="s">
        <v>298</v>
      </c>
      <c r="D1513" s="8" t="s">
        <v>4</v>
      </c>
      <c r="E1513" s="8" t="s">
        <v>114</v>
      </c>
      <c r="F1513" s="9" t="s">
        <v>103</v>
      </c>
      <c r="G1513" s="61">
        <v>42617</v>
      </c>
      <c r="H1513" s="5">
        <v>131</v>
      </c>
      <c r="I1513" s="8" t="s">
        <v>114</v>
      </c>
      <c r="J1513" s="45">
        <f t="shared" si="99"/>
        <v>1715</v>
      </c>
      <c r="K1513" s="45">
        <f t="shared" si="100"/>
        <v>59.137931034482762</v>
      </c>
      <c r="L1513" s="45">
        <f>COUNTIFS($C$6:$C1513,C1513,$I$6:$I1513,I1513)</f>
        <v>5</v>
      </c>
      <c r="M1513" s="45" t="s">
        <v>386</v>
      </c>
    </row>
    <row r="1514" spans="1:13" x14ac:dyDescent="0.2">
      <c r="A1514" s="8" t="s">
        <v>138</v>
      </c>
      <c r="B1514" s="8" t="s">
        <v>13</v>
      </c>
      <c r="C1514" s="8" t="str">
        <f>UPPER(A1514)&amp;" "&amp;B1514</f>
        <v>STEWART Hamish</v>
      </c>
      <c r="D1514" s="8" t="s">
        <v>4</v>
      </c>
      <c r="E1514" s="8" t="s">
        <v>114</v>
      </c>
      <c r="F1514" s="9" t="s">
        <v>103</v>
      </c>
      <c r="G1514" s="20">
        <v>42442</v>
      </c>
      <c r="H1514" s="5">
        <v>130</v>
      </c>
      <c r="I1514" s="8" t="s">
        <v>114</v>
      </c>
      <c r="J1514" s="45">
        <f t="shared" si="99"/>
        <v>1715</v>
      </c>
      <c r="K1514" s="45">
        <f t="shared" si="100"/>
        <v>59.137931034482762</v>
      </c>
      <c r="L1514" s="45">
        <f>COUNTIFS($C$6:$C1514,C1514,$I$6:$I1514,I1514)</f>
        <v>6</v>
      </c>
      <c r="M1514" s="45" t="s">
        <v>386</v>
      </c>
    </row>
    <row r="1515" spans="1:13" x14ac:dyDescent="0.2">
      <c r="A1515" s="8" t="s">
        <v>138</v>
      </c>
      <c r="B1515" s="8" t="s">
        <v>13</v>
      </c>
      <c r="C1515" s="8" t="s">
        <v>298</v>
      </c>
      <c r="D1515" s="8" t="s">
        <v>4</v>
      </c>
      <c r="E1515" s="8" t="s">
        <v>114</v>
      </c>
      <c r="F1515" s="9" t="s">
        <v>103</v>
      </c>
      <c r="G1515" s="61">
        <v>42652</v>
      </c>
      <c r="H1515" s="5">
        <v>128</v>
      </c>
      <c r="I1515" s="8" t="s">
        <v>114</v>
      </c>
      <c r="J1515" s="45">
        <f t="shared" si="99"/>
        <v>1715</v>
      </c>
      <c r="K1515" s="45">
        <f t="shared" si="100"/>
        <v>59.137931034482762</v>
      </c>
      <c r="L1515" s="45">
        <f>COUNTIFS($C$6:$C1515,C1515,$I$6:$I1515,I1515)</f>
        <v>7</v>
      </c>
      <c r="M1515" s="45" t="s">
        <v>386</v>
      </c>
    </row>
    <row r="1516" spans="1:13" x14ac:dyDescent="0.2">
      <c r="A1516" s="8" t="s">
        <v>138</v>
      </c>
      <c r="B1516" s="8" t="s">
        <v>13</v>
      </c>
      <c r="C1516" s="8" t="str">
        <f>UPPER(A1516)&amp;" "&amp;B1516</f>
        <v>STEWART Hamish</v>
      </c>
      <c r="D1516" s="8" t="s">
        <v>4</v>
      </c>
      <c r="E1516" s="8" t="s">
        <v>114</v>
      </c>
      <c r="F1516" s="9" t="s">
        <v>103</v>
      </c>
      <c r="G1516" s="20">
        <v>42540</v>
      </c>
      <c r="H1516" s="5">
        <v>121</v>
      </c>
      <c r="I1516" s="8" t="s">
        <v>114</v>
      </c>
      <c r="J1516" s="45">
        <f t="shared" si="99"/>
        <v>1715</v>
      </c>
      <c r="K1516" s="45">
        <f t="shared" si="100"/>
        <v>59.137931034482762</v>
      </c>
      <c r="L1516" s="45">
        <f>COUNTIFS($C$6:$C1516,C1516,$I$6:$I1516,I1516)</f>
        <v>8</v>
      </c>
      <c r="M1516" s="45" t="s">
        <v>386</v>
      </c>
    </row>
    <row r="1517" spans="1:13" x14ac:dyDescent="0.2">
      <c r="A1517" s="8" t="s">
        <v>138</v>
      </c>
      <c r="B1517" s="8" t="s">
        <v>13</v>
      </c>
      <c r="C1517" s="8" t="s">
        <v>298</v>
      </c>
      <c r="D1517" s="8" t="s">
        <v>4</v>
      </c>
      <c r="E1517" s="8" t="s">
        <v>114</v>
      </c>
      <c r="F1517" s="9" t="s">
        <v>103</v>
      </c>
      <c r="G1517" s="61">
        <v>42666</v>
      </c>
      <c r="H1517" s="5">
        <v>116</v>
      </c>
      <c r="I1517" s="8" t="s">
        <v>114</v>
      </c>
      <c r="J1517" s="45">
        <f t="shared" si="99"/>
        <v>1715</v>
      </c>
      <c r="K1517" s="45">
        <f t="shared" si="100"/>
        <v>59.137931034482762</v>
      </c>
      <c r="L1517" s="45">
        <f>COUNTIFS($C$6:$C1517,C1517,$I$6:$I1517,I1517)</f>
        <v>9</v>
      </c>
      <c r="M1517" s="45" t="s">
        <v>386</v>
      </c>
    </row>
    <row r="1518" spans="1:13" x14ac:dyDescent="0.2">
      <c r="A1518" s="8" t="s">
        <v>138</v>
      </c>
      <c r="B1518" s="8" t="s">
        <v>13</v>
      </c>
      <c r="C1518" s="8" t="str">
        <f>UPPER(A1518)&amp;" "&amp;B1518</f>
        <v>STEWART Hamish</v>
      </c>
      <c r="D1518" s="8" t="s">
        <v>4</v>
      </c>
      <c r="E1518" s="8" t="s">
        <v>114</v>
      </c>
      <c r="F1518" s="9" t="s">
        <v>103</v>
      </c>
      <c r="G1518" s="20">
        <v>42400</v>
      </c>
      <c r="H1518" s="5">
        <v>110</v>
      </c>
      <c r="I1518" s="8" t="s">
        <v>114</v>
      </c>
      <c r="J1518" s="45">
        <f t="shared" si="99"/>
        <v>1715</v>
      </c>
      <c r="K1518" s="45">
        <f t="shared" si="100"/>
        <v>59.137931034482762</v>
      </c>
      <c r="L1518" s="45">
        <f>COUNTIFS($C$6:$C1518,C1518,$I$6:$I1518,I1518)</f>
        <v>10</v>
      </c>
      <c r="M1518" s="45" t="s">
        <v>386</v>
      </c>
    </row>
    <row r="1519" spans="1:13" x14ac:dyDescent="0.2">
      <c r="A1519" s="8" t="s">
        <v>138</v>
      </c>
      <c r="B1519" s="8" t="s">
        <v>13</v>
      </c>
      <c r="C1519" s="8" t="s">
        <v>298</v>
      </c>
      <c r="D1519" s="8" t="s">
        <v>4</v>
      </c>
      <c r="E1519" s="8" t="s">
        <v>114</v>
      </c>
      <c r="F1519" s="9" t="s">
        <v>103</v>
      </c>
      <c r="G1519" s="61">
        <v>42624</v>
      </c>
      <c r="H1519" s="5">
        <v>108</v>
      </c>
      <c r="I1519" s="8" t="s">
        <v>114</v>
      </c>
      <c r="J1519" s="45">
        <f t="shared" si="99"/>
        <v>1715</v>
      </c>
      <c r="K1519" s="45">
        <f t="shared" si="100"/>
        <v>59.137931034482762</v>
      </c>
      <c r="L1519" s="45">
        <f>COUNTIFS($C$6:$C1519,C1519,$I$6:$I1519,I1519)</f>
        <v>11</v>
      </c>
      <c r="M1519" s="45" t="s">
        <v>386</v>
      </c>
    </row>
    <row r="1520" spans="1:13" x14ac:dyDescent="0.2">
      <c r="A1520" s="8" t="s">
        <v>138</v>
      </c>
      <c r="B1520" s="8" t="s">
        <v>13</v>
      </c>
      <c r="C1520" s="8" t="str">
        <f t="shared" ref="C1520:C1533" si="102">UPPER(A1520)&amp;" "&amp;B1520</f>
        <v>STEWART Hamish</v>
      </c>
      <c r="D1520" s="8" t="s">
        <v>4</v>
      </c>
      <c r="E1520" s="8" t="s">
        <v>114</v>
      </c>
      <c r="F1520" s="9" t="s">
        <v>103</v>
      </c>
      <c r="G1520" s="20">
        <v>42554</v>
      </c>
      <c r="H1520" s="5">
        <v>91</v>
      </c>
      <c r="I1520" s="8" t="s">
        <v>114</v>
      </c>
      <c r="J1520" s="45">
        <f t="shared" si="99"/>
        <v>1715</v>
      </c>
      <c r="K1520" s="45">
        <f t="shared" si="100"/>
        <v>59.137931034482762</v>
      </c>
      <c r="L1520" s="45">
        <f>COUNTIFS($C$6:$C1520,C1520,$I$6:$I1520,I1520)</f>
        <v>12</v>
      </c>
      <c r="M1520" s="45" t="s">
        <v>386</v>
      </c>
    </row>
    <row r="1521" spans="1:13" x14ac:dyDescent="0.2">
      <c r="A1521" s="8" t="s">
        <v>138</v>
      </c>
      <c r="B1521" s="8" t="s">
        <v>13</v>
      </c>
      <c r="C1521" s="8" t="str">
        <f t="shared" si="102"/>
        <v>STEWART Hamish</v>
      </c>
      <c r="D1521" s="8" t="s">
        <v>4</v>
      </c>
      <c r="E1521" s="8" t="s">
        <v>114</v>
      </c>
      <c r="F1521" s="9" t="s">
        <v>103</v>
      </c>
      <c r="G1521" s="20">
        <v>42610</v>
      </c>
      <c r="H1521" s="5">
        <v>91</v>
      </c>
      <c r="I1521" s="8" t="s">
        <v>114</v>
      </c>
      <c r="J1521" s="45">
        <f t="shared" si="99"/>
        <v>1715</v>
      </c>
      <c r="K1521" s="45">
        <f t="shared" si="100"/>
        <v>59.137931034482762</v>
      </c>
      <c r="L1521" s="45">
        <f>COUNTIFS($C$6:$C1521,C1521,$I$6:$I1521,I1521)</f>
        <v>13</v>
      </c>
      <c r="M1521" s="45" t="s">
        <v>386</v>
      </c>
    </row>
    <row r="1522" spans="1:13" x14ac:dyDescent="0.2">
      <c r="A1522" s="8" t="s">
        <v>138</v>
      </c>
      <c r="B1522" s="8" t="s">
        <v>13</v>
      </c>
      <c r="C1522" s="8" t="str">
        <f t="shared" si="102"/>
        <v>STEWART Hamish</v>
      </c>
      <c r="D1522" s="8" t="s">
        <v>4</v>
      </c>
      <c r="E1522" s="8" t="s">
        <v>114</v>
      </c>
      <c r="F1522" s="9" t="s">
        <v>103</v>
      </c>
      <c r="G1522" s="20">
        <v>42596</v>
      </c>
      <c r="H1522" s="5">
        <v>67</v>
      </c>
      <c r="I1522" s="8" t="s">
        <v>114</v>
      </c>
      <c r="J1522" s="45">
        <f t="shared" si="99"/>
        <v>1715</v>
      </c>
      <c r="K1522" s="45">
        <f t="shared" si="100"/>
        <v>59.137931034482762</v>
      </c>
      <c r="L1522" s="45">
        <f>COUNTIFS($C$6:$C1522,C1522,$I$6:$I1522,I1522)</f>
        <v>14</v>
      </c>
      <c r="M1522" s="45" t="s">
        <v>386</v>
      </c>
    </row>
    <row r="1523" spans="1:13" x14ac:dyDescent="0.2">
      <c r="A1523" s="8" t="s">
        <v>138</v>
      </c>
      <c r="B1523" s="8" t="s">
        <v>13</v>
      </c>
      <c r="C1523" s="8" t="str">
        <f t="shared" si="102"/>
        <v>STEWART Hamish</v>
      </c>
      <c r="D1523" s="8" t="s">
        <v>4</v>
      </c>
      <c r="E1523" s="8" t="s">
        <v>114</v>
      </c>
      <c r="F1523" s="9" t="s">
        <v>103</v>
      </c>
      <c r="G1523" s="20">
        <v>42407</v>
      </c>
      <c r="H1523" s="5"/>
      <c r="I1523" s="8"/>
      <c r="J1523" s="45">
        <f t="shared" si="99"/>
        <v>0</v>
      </c>
      <c r="K1523" s="45">
        <f t="shared" si="100"/>
        <v>0</v>
      </c>
      <c r="L1523" s="45">
        <f>COUNTIFS($C$6:$C1523,C1523,$I$6:$I1523,I1523)</f>
        <v>0</v>
      </c>
      <c r="M1523" s="45" t="s">
        <v>386</v>
      </c>
    </row>
    <row r="1524" spans="1:13" x14ac:dyDescent="0.2">
      <c r="A1524" s="8" t="s">
        <v>138</v>
      </c>
      <c r="B1524" s="8" t="s">
        <v>13</v>
      </c>
      <c r="C1524" s="8" t="str">
        <f t="shared" si="102"/>
        <v>STEWART Hamish</v>
      </c>
      <c r="D1524" s="8" t="s">
        <v>4</v>
      </c>
      <c r="E1524" s="8" t="s">
        <v>114</v>
      </c>
      <c r="F1524" s="9" t="s">
        <v>103</v>
      </c>
      <c r="G1524" s="20">
        <v>42421</v>
      </c>
      <c r="H1524" s="5"/>
      <c r="I1524" s="8"/>
      <c r="J1524" s="45">
        <f t="shared" si="99"/>
        <v>0</v>
      </c>
      <c r="K1524" s="45">
        <f t="shared" si="100"/>
        <v>0</v>
      </c>
      <c r="L1524" s="45">
        <f>COUNTIFS($C$6:$C1524,C1524,$I$6:$I1524,I1524)</f>
        <v>0</v>
      </c>
      <c r="M1524" s="45" t="s">
        <v>386</v>
      </c>
    </row>
    <row r="1525" spans="1:13" x14ac:dyDescent="0.2">
      <c r="A1525" s="8" t="s">
        <v>138</v>
      </c>
      <c r="B1525" s="8" t="s">
        <v>13</v>
      </c>
      <c r="C1525" s="8" t="str">
        <f t="shared" si="102"/>
        <v>STEWART Hamish</v>
      </c>
      <c r="D1525" s="8" t="s">
        <v>4</v>
      </c>
      <c r="E1525" s="8" t="s">
        <v>114</v>
      </c>
      <c r="F1525" s="9" t="s">
        <v>103</v>
      </c>
      <c r="G1525" s="20">
        <v>42435</v>
      </c>
      <c r="H1525" s="5"/>
      <c r="I1525" s="8"/>
      <c r="J1525" s="45">
        <f t="shared" si="99"/>
        <v>0</v>
      </c>
      <c r="K1525" s="45">
        <f t="shared" si="100"/>
        <v>0</v>
      </c>
      <c r="L1525" s="45">
        <f>COUNTIFS($C$6:$C1525,C1525,$I$6:$I1525,I1525)</f>
        <v>0</v>
      </c>
      <c r="M1525" s="45" t="s">
        <v>386</v>
      </c>
    </row>
    <row r="1526" spans="1:13" x14ac:dyDescent="0.2">
      <c r="A1526" s="8" t="s">
        <v>138</v>
      </c>
      <c r="B1526" s="8" t="s">
        <v>13</v>
      </c>
      <c r="C1526" s="8" t="str">
        <f t="shared" si="102"/>
        <v>STEWART Hamish</v>
      </c>
      <c r="D1526" s="8" t="s">
        <v>4</v>
      </c>
      <c r="E1526" s="8" t="s">
        <v>114</v>
      </c>
      <c r="F1526" s="9" t="s">
        <v>103</v>
      </c>
      <c r="G1526" s="20">
        <v>42449</v>
      </c>
      <c r="H1526" s="5"/>
      <c r="I1526" s="8"/>
      <c r="J1526" s="45">
        <f t="shared" si="99"/>
        <v>0</v>
      </c>
      <c r="K1526" s="45">
        <f t="shared" si="100"/>
        <v>0</v>
      </c>
      <c r="L1526" s="45">
        <f>COUNTIFS($C$6:$C1526,C1526,$I$6:$I1526,I1526)</f>
        <v>0</v>
      </c>
      <c r="M1526" s="45" t="s">
        <v>386</v>
      </c>
    </row>
    <row r="1527" spans="1:13" x14ac:dyDescent="0.2">
      <c r="A1527" s="8" t="s">
        <v>138</v>
      </c>
      <c r="B1527" s="8" t="s">
        <v>13</v>
      </c>
      <c r="C1527" s="8" t="str">
        <f t="shared" si="102"/>
        <v>STEWART Hamish</v>
      </c>
      <c r="D1527" s="8" t="s">
        <v>4</v>
      </c>
      <c r="E1527" s="8" t="s">
        <v>114</v>
      </c>
      <c r="F1527" s="9" t="s">
        <v>103</v>
      </c>
      <c r="G1527" s="20">
        <v>42463</v>
      </c>
      <c r="H1527" s="5"/>
      <c r="I1527" s="8"/>
      <c r="J1527" s="45">
        <f t="shared" si="99"/>
        <v>0</v>
      </c>
      <c r="K1527" s="45">
        <f t="shared" si="100"/>
        <v>0</v>
      </c>
      <c r="L1527" s="45">
        <f>COUNTIFS($C$6:$C1527,C1527,$I$6:$I1527,I1527)</f>
        <v>0</v>
      </c>
      <c r="M1527" s="45" t="s">
        <v>386</v>
      </c>
    </row>
    <row r="1528" spans="1:13" x14ac:dyDescent="0.2">
      <c r="A1528" s="8" t="s">
        <v>138</v>
      </c>
      <c r="B1528" s="8" t="s">
        <v>13</v>
      </c>
      <c r="C1528" s="8" t="str">
        <f t="shared" si="102"/>
        <v>STEWART Hamish</v>
      </c>
      <c r="D1528" s="8" t="s">
        <v>4</v>
      </c>
      <c r="E1528" s="8" t="s">
        <v>114</v>
      </c>
      <c r="F1528" s="9" t="s">
        <v>103</v>
      </c>
      <c r="G1528" s="20">
        <v>42477</v>
      </c>
      <c r="H1528" s="5"/>
      <c r="I1528" s="8"/>
      <c r="J1528" s="45">
        <f t="shared" si="99"/>
        <v>0</v>
      </c>
      <c r="K1528" s="45">
        <f t="shared" si="100"/>
        <v>0</v>
      </c>
      <c r="L1528" s="45">
        <f>COUNTIFS($C$6:$C1528,C1528,$I$6:$I1528,I1528)</f>
        <v>0</v>
      </c>
      <c r="M1528" s="45" t="s">
        <v>386</v>
      </c>
    </row>
    <row r="1529" spans="1:13" x14ac:dyDescent="0.2">
      <c r="A1529" s="8" t="s">
        <v>138</v>
      </c>
      <c r="B1529" s="8" t="s">
        <v>13</v>
      </c>
      <c r="C1529" s="8" t="str">
        <f t="shared" si="102"/>
        <v>STEWART Hamish</v>
      </c>
      <c r="D1529" s="8" t="s">
        <v>4</v>
      </c>
      <c r="E1529" s="8" t="s">
        <v>114</v>
      </c>
      <c r="F1529" s="9" t="s">
        <v>103</v>
      </c>
      <c r="G1529" s="20">
        <v>42505</v>
      </c>
      <c r="H1529" s="5"/>
      <c r="I1529" s="8"/>
      <c r="J1529" s="45">
        <f t="shared" si="99"/>
        <v>0</v>
      </c>
      <c r="K1529" s="45">
        <f t="shared" si="100"/>
        <v>0</v>
      </c>
      <c r="L1529" s="45">
        <f>COUNTIFS($C$6:$C1529,C1529,$I$6:$I1529,I1529)</f>
        <v>0</v>
      </c>
      <c r="M1529" s="45" t="s">
        <v>386</v>
      </c>
    </row>
    <row r="1530" spans="1:13" x14ac:dyDescent="0.2">
      <c r="A1530" s="8" t="s">
        <v>138</v>
      </c>
      <c r="B1530" s="8" t="s">
        <v>13</v>
      </c>
      <c r="C1530" s="8" t="str">
        <f t="shared" si="102"/>
        <v>STEWART Hamish</v>
      </c>
      <c r="D1530" s="8" t="s">
        <v>4</v>
      </c>
      <c r="E1530" s="8" t="s">
        <v>114</v>
      </c>
      <c r="F1530" s="9" t="s">
        <v>103</v>
      </c>
      <c r="G1530" s="20">
        <v>42519</v>
      </c>
      <c r="H1530" s="5"/>
      <c r="I1530" s="8"/>
      <c r="J1530" s="45">
        <f t="shared" si="99"/>
        <v>0</v>
      </c>
      <c r="K1530" s="45">
        <f t="shared" si="100"/>
        <v>0</v>
      </c>
      <c r="L1530" s="45">
        <f>COUNTIFS($C$6:$C1530,C1530,$I$6:$I1530,I1530)</f>
        <v>0</v>
      </c>
      <c r="M1530" s="45" t="s">
        <v>386</v>
      </c>
    </row>
    <row r="1531" spans="1:13" x14ac:dyDescent="0.2">
      <c r="A1531" s="8" t="s">
        <v>138</v>
      </c>
      <c r="B1531" s="8" t="s">
        <v>13</v>
      </c>
      <c r="C1531" s="8" t="str">
        <f t="shared" si="102"/>
        <v>STEWART Hamish</v>
      </c>
      <c r="D1531" s="8" t="s">
        <v>4</v>
      </c>
      <c r="E1531" s="8" t="s">
        <v>114</v>
      </c>
      <c r="F1531" s="9" t="s">
        <v>103</v>
      </c>
      <c r="G1531" s="20">
        <v>42526</v>
      </c>
      <c r="H1531" s="5"/>
      <c r="I1531" s="8"/>
      <c r="J1531" s="45">
        <f t="shared" si="99"/>
        <v>0</v>
      </c>
      <c r="K1531" s="45">
        <f t="shared" si="100"/>
        <v>0</v>
      </c>
      <c r="L1531" s="45">
        <f>COUNTIFS($C$6:$C1531,C1531,$I$6:$I1531,I1531)</f>
        <v>0</v>
      </c>
      <c r="M1531" s="45" t="s">
        <v>386</v>
      </c>
    </row>
    <row r="1532" spans="1:13" x14ac:dyDescent="0.2">
      <c r="A1532" s="8" t="s">
        <v>138</v>
      </c>
      <c r="B1532" s="8" t="s">
        <v>13</v>
      </c>
      <c r="C1532" s="8" t="str">
        <f t="shared" si="102"/>
        <v>STEWART Hamish</v>
      </c>
      <c r="D1532" s="8" t="s">
        <v>4</v>
      </c>
      <c r="E1532" s="8" t="s">
        <v>114</v>
      </c>
      <c r="F1532" s="9" t="s">
        <v>103</v>
      </c>
      <c r="G1532" s="20">
        <v>42561</v>
      </c>
      <c r="H1532" s="5"/>
      <c r="I1532" s="8"/>
      <c r="J1532" s="45">
        <f t="shared" si="99"/>
        <v>0</v>
      </c>
      <c r="K1532" s="45">
        <f t="shared" si="100"/>
        <v>0</v>
      </c>
      <c r="L1532" s="45">
        <f>COUNTIFS($C$6:$C1532,C1532,$I$6:$I1532,I1532)</f>
        <v>0</v>
      </c>
      <c r="M1532" s="45" t="s">
        <v>386</v>
      </c>
    </row>
    <row r="1533" spans="1:13" x14ac:dyDescent="0.2">
      <c r="A1533" s="8" t="s">
        <v>138</v>
      </c>
      <c r="B1533" s="8" t="s">
        <v>13</v>
      </c>
      <c r="C1533" s="8" t="str">
        <f t="shared" si="102"/>
        <v>STEWART Hamish</v>
      </c>
      <c r="D1533" s="8" t="s">
        <v>4</v>
      </c>
      <c r="E1533" s="8" t="s">
        <v>114</v>
      </c>
      <c r="F1533" s="9" t="s">
        <v>103</v>
      </c>
      <c r="G1533" s="20">
        <v>42589</v>
      </c>
      <c r="H1533" s="5"/>
      <c r="I1533" s="8"/>
      <c r="J1533" s="45">
        <f t="shared" si="99"/>
        <v>0</v>
      </c>
      <c r="K1533" s="45">
        <f t="shared" si="100"/>
        <v>0</v>
      </c>
      <c r="L1533" s="45">
        <f>COUNTIFS($C$6:$C1533,C1533,$I$6:$I1533,I1533)</f>
        <v>0</v>
      </c>
      <c r="M1533" s="45" t="s">
        <v>386</v>
      </c>
    </row>
    <row r="1534" spans="1:13" x14ac:dyDescent="0.2">
      <c r="A1534" s="8" t="s">
        <v>138</v>
      </c>
      <c r="B1534" s="8" t="s">
        <v>13</v>
      </c>
      <c r="C1534" s="8" t="s">
        <v>298</v>
      </c>
      <c r="D1534" s="8" t="s">
        <v>4</v>
      </c>
      <c r="E1534" s="8" t="s">
        <v>114</v>
      </c>
      <c r="F1534" s="9" t="s">
        <v>103</v>
      </c>
      <c r="G1534" s="61">
        <v>42631</v>
      </c>
      <c r="H1534" s="5"/>
      <c r="I1534" s="8"/>
      <c r="J1534" s="45">
        <f t="shared" si="99"/>
        <v>0</v>
      </c>
      <c r="K1534" s="45">
        <f t="shared" si="100"/>
        <v>0</v>
      </c>
      <c r="L1534" s="45">
        <f>COUNTIFS($C$6:$C1534,C1534,$I$6:$I1534,I1534)</f>
        <v>0</v>
      </c>
      <c r="M1534" s="45" t="s">
        <v>386</v>
      </c>
    </row>
    <row r="1535" spans="1:13" x14ac:dyDescent="0.2">
      <c r="A1535" s="8" t="s">
        <v>138</v>
      </c>
      <c r="B1535" s="8" t="s">
        <v>13</v>
      </c>
      <c r="C1535" s="8" t="s">
        <v>298</v>
      </c>
      <c r="D1535" s="8" t="s">
        <v>4</v>
      </c>
      <c r="E1535" s="8" t="s">
        <v>114</v>
      </c>
      <c r="F1535" s="9" t="s">
        <v>103</v>
      </c>
      <c r="G1535" s="61">
        <v>42645</v>
      </c>
      <c r="H1535" s="5"/>
      <c r="I1535" s="8"/>
      <c r="J1535" s="45">
        <f t="shared" si="99"/>
        <v>0</v>
      </c>
      <c r="K1535" s="45">
        <f t="shared" si="100"/>
        <v>0</v>
      </c>
      <c r="L1535" s="45">
        <f>COUNTIFS($C$6:$C1535,C1535,$I$6:$I1535,I1535)</f>
        <v>0</v>
      </c>
      <c r="M1535" s="45" t="s">
        <v>386</v>
      </c>
    </row>
    <row r="1536" spans="1:13" x14ac:dyDescent="0.2">
      <c r="A1536" s="8" t="s">
        <v>138</v>
      </c>
      <c r="B1536" s="8" t="s">
        <v>13</v>
      </c>
      <c r="C1536" s="8" t="s">
        <v>298</v>
      </c>
      <c r="D1536" s="8" t="s">
        <v>4</v>
      </c>
      <c r="E1536" s="8" t="s">
        <v>114</v>
      </c>
      <c r="F1536" s="9" t="s">
        <v>103</v>
      </c>
      <c r="G1536" s="61">
        <v>42659</v>
      </c>
      <c r="H1536" s="5"/>
      <c r="I1536" s="8"/>
      <c r="J1536" s="45">
        <f t="shared" si="99"/>
        <v>0</v>
      </c>
      <c r="K1536" s="45">
        <f t="shared" si="100"/>
        <v>0</v>
      </c>
      <c r="L1536" s="45">
        <f>COUNTIFS($C$6:$C1536,C1536,$I$6:$I1536,I1536)</f>
        <v>0</v>
      </c>
      <c r="M1536" s="45" t="s">
        <v>386</v>
      </c>
    </row>
    <row r="1537" spans="1:13" x14ac:dyDescent="0.2">
      <c r="A1537" s="8" t="s">
        <v>138</v>
      </c>
      <c r="B1537" s="8" t="s">
        <v>13</v>
      </c>
      <c r="C1537" s="8" t="s">
        <v>298</v>
      </c>
      <c r="D1537" s="8" t="s">
        <v>4</v>
      </c>
      <c r="E1537" s="8" t="s">
        <v>114</v>
      </c>
      <c r="F1537" s="9" t="s">
        <v>103</v>
      </c>
      <c r="G1537" s="61">
        <v>42673</v>
      </c>
      <c r="H1537" s="5"/>
      <c r="I1537" s="8"/>
      <c r="J1537" s="45">
        <f t="shared" si="99"/>
        <v>0</v>
      </c>
      <c r="K1537" s="45">
        <f t="shared" si="100"/>
        <v>0</v>
      </c>
      <c r="L1537" s="45">
        <f>COUNTIFS($C$6:$C1537,C1537,$I$6:$I1537,I1537)</f>
        <v>0</v>
      </c>
      <c r="M1537" s="45" t="s">
        <v>386</v>
      </c>
    </row>
    <row r="1538" spans="1:13" x14ac:dyDescent="0.2">
      <c r="A1538" s="8" t="s">
        <v>138</v>
      </c>
      <c r="B1538" s="8" t="s">
        <v>12</v>
      </c>
      <c r="C1538" s="8" t="s">
        <v>299</v>
      </c>
      <c r="D1538" s="8" t="s">
        <v>1</v>
      </c>
      <c r="E1538" s="8" t="s">
        <v>114</v>
      </c>
      <c r="F1538" s="9" t="s">
        <v>103</v>
      </c>
      <c r="G1538" s="61">
        <v>42673</v>
      </c>
      <c r="H1538" s="5">
        <v>188</v>
      </c>
      <c r="I1538" s="8" t="s">
        <v>114</v>
      </c>
      <c r="J1538" s="45">
        <f t="shared" si="99"/>
        <v>4728</v>
      </c>
      <c r="K1538" s="45">
        <f t="shared" si="100"/>
        <v>163.0344827586207</v>
      </c>
      <c r="L1538" s="45">
        <f>COUNTIFS($C$6:$C1538,C1538,$I$6:$I1538,I1538)</f>
        <v>1</v>
      </c>
      <c r="M1538" s="45" t="s">
        <v>386</v>
      </c>
    </row>
    <row r="1539" spans="1:13" x14ac:dyDescent="0.2">
      <c r="A1539" s="8" t="s">
        <v>138</v>
      </c>
      <c r="B1539" s="8" t="s">
        <v>12</v>
      </c>
      <c r="C1539" s="8" t="s">
        <v>299</v>
      </c>
      <c r="D1539" s="8" t="s">
        <v>1</v>
      </c>
      <c r="E1539" s="8" t="s">
        <v>114</v>
      </c>
      <c r="F1539" s="9" t="s">
        <v>103</v>
      </c>
      <c r="G1539" s="61">
        <v>42631</v>
      </c>
      <c r="H1539" s="5">
        <v>184</v>
      </c>
      <c r="I1539" s="8" t="s">
        <v>114</v>
      </c>
      <c r="J1539" s="45">
        <f t="shared" si="99"/>
        <v>4728</v>
      </c>
      <c r="K1539" s="45">
        <f t="shared" si="100"/>
        <v>163.0344827586207</v>
      </c>
      <c r="L1539" s="45">
        <f>COUNTIFS($C$6:$C1539,C1539,$I$6:$I1539,I1539)</f>
        <v>2</v>
      </c>
      <c r="M1539" s="45" t="s">
        <v>386</v>
      </c>
    </row>
    <row r="1540" spans="1:13" x14ac:dyDescent="0.2">
      <c r="A1540" s="8" t="s">
        <v>138</v>
      </c>
      <c r="B1540" s="8" t="s">
        <v>12</v>
      </c>
      <c r="C1540" s="8" t="s">
        <v>299</v>
      </c>
      <c r="D1540" s="8" t="s">
        <v>1</v>
      </c>
      <c r="E1540" s="8" t="s">
        <v>114</v>
      </c>
      <c r="F1540" s="9" t="s">
        <v>103</v>
      </c>
      <c r="G1540" s="61">
        <v>42659</v>
      </c>
      <c r="H1540" s="5">
        <v>184</v>
      </c>
      <c r="I1540" s="8" t="s">
        <v>114</v>
      </c>
      <c r="J1540" s="45">
        <f t="shared" si="99"/>
        <v>4728</v>
      </c>
      <c r="K1540" s="45">
        <f t="shared" si="100"/>
        <v>163.0344827586207</v>
      </c>
      <c r="L1540" s="45">
        <f>COUNTIFS($C$6:$C1540,C1540,$I$6:$I1540,I1540)</f>
        <v>3</v>
      </c>
      <c r="M1540" s="45" t="s">
        <v>386</v>
      </c>
    </row>
    <row r="1541" spans="1:13" x14ac:dyDescent="0.2">
      <c r="A1541" s="8" t="s">
        <v>138</v>
      </c>
      <c r="B1541" s="8" t="s">
        <v>12</v>
      </c>
      <c r="C1541" s="8" t="s">
        <v>299</v>
      </c>
      <c r="D1541" s="8" t="s">
        <v>1</v>
      </c>
      <c r="E1541" s="8" t="s">
        <v>114</v>
      </c>
      <c r="F1541" s="9" t="s">
        <v>103</v>
      </c>
      <c r="G1541" s="61">
        <v>42617</v>
      </c>
      <c r="H1541" s="5">
        <v>181</v>
      </c>
      <c r="I1541" s="8" t="s">
        <v>114</v>
      </c>
      <c r="J1541" s="45">
        <f t="shared" si="99"/>
        <v>4728</v>
      </c>
      <c r="K1541" s="45">
        <f t="shared" si="100"/>
        <v>163.0344827586207</v>
      </c>
      <c r="L1541" s="45">
        <f>COUNTIFS($C$6:$C1541,C1541,$I$6:$I1541,I1541)</f>
        <v>4</v>
      </c>
      <c r="M1541" s="45" t="s">
        <v>386</v>
      </c>
    </row>
    <row r="1542" spans="1:13" x14ac:dyDescent="0.2">
      <c r="A1542" s="8" t="s">
        <v>138</v>
      </c>
      <c r="B1542" s="8" t="s">
        <v>12</v>
      </c>
      <c r="C1542" s="8" t="str">
        <f>UPPER(A1542)&amp;" "&amp;B1542</f>
        <v>STEWART Jason</v>
      </c>
      <c r="D1542" s="8" t="s">
        <v>1</v>
      </c>
      <c r="E1542" s="8" t="s">
        <v>114</v>
      </c>
      <c r="F1542" s="9" t="s">
        <v>103</v>
      </c>
      <c r="G1542" s="20">
        <v>42463</v>
      </c>
      <c r="H1542" s="5">
        <v>180</v>
      </c>
      <c r="I1542" s="8" t="s">
        <v>114</v>
      </c>
      <c r="J1542" s="45">
        <f t="shared" si="99"/>
        <v>4728</v>
      </c>
      <c r="K1542" s="45">
        <f t="shared" si="100"/>
        <v>163.0344827586207</v>
      </c>
      <c r="L1542" s="45">
        <f>COUNTIFS($C$6:$C1542,C1542,$I$6:$I1542,I1542)</f>
        <v>5</v>
      </c>
      <c r="M1542" s="45" t="s">
        <v>386</v>
      </c>
    </row>
    <row r="1543" spans="1:13" x14ac:dyDescent="0.2">
      <c r="A1543" s="8" t="s">
        <v>138</v>
      </c>
      <c r="B1543" s="8" t="s">
        <v>12</v>
      </c>
      <c r="C1543" s="8" t="str">
        <f>UPPER(A1543)&amp;" "&amp;B1543</f>
        <v>STEWART Jason</v>
      </c>
      <c r="D1543" s="8" t="s">
        <v>1</v>
      </c>
      <c r="E1543" s="8" t="s">
        <v>114</v>
      </c>
      <c r="F1543" s="9" t="s">
        <v>103</v>
      </c>
      <c r="G1543" s="20">
        <v>42526</v>
      </c>
      <c r="H1543" s="5">
        <v>179</v>
      </c>
      <c r="I1543" s="8" t="s">
        <v>114</v>
      </c>
      <c r="J1543" s="45">
        <f t="shared" ref="J1543:J1606" si="103">SUMIFS($H$6:$H$3208,$C$6:$C$3208,$C1543,$I$6:$I$3208,$I1543)</f>
        <v>4728</v>
      </c>
      <c r="K1543" s="45">
        <f t="shared" ref="K1543:K1604" si="104">IFERROR(J1543/$G$5,0)</f>
        <v>163.0344827586207</v>
      </c>
      <c r="L1543" s="45">
        <f>COUNTIFS($C$6:$C1543,C1543,$I$6:$I1543,I1543)</f>
        <v>6</v>
      </c>
      <c r="M1543" s="45" t="s">
        <v>386</v>
      </c>
    </row>
    <row r="1544" spans="1:13" x14ac:dyDescent="0.2">
      <c r="A1544" s="8" t="s">
        <v>138</v>
      </c>
      <c r="B1544" s="8" t="s">
        <v>12</v>
      </c>
      <c r="C1544" s="8" t="s">
        <v>299</v>
      </c>
      <c r="D1544" s="8" t="s">
        <v>1</v>
      </c>
      <c r="E1544" s="8" t="s">
        <v>114</v>
      </c>
      <c r="F1544" s="9" t="s">
        <v>103</v>
      </c>
      <c r="G1544" s="61">
        <v>42645</v>
      </c>
      <c r="H1544" s="5">
        <v>179</v>
      </c>
      <c r="I1544" s="8" t="s">
        <v>114</v>
      </c>
      <c r="J1544" s="45">
        <f t="shared" si="103"/>
        <v>4728</v>
      </c>
      <c r="K1544" s="45">
        <f t="shared" si="104"/>
        <v>163.0344827586207</v>
      </c>
      <c r="L1544" s="45">
        <f>COUNTIFS($C$6:$C1544,C1544,$I$6:$I1544,I1544)</f>
        <v>7</v>
      </c>
      <c r="M1544" s="45" t="s">
        <v>386</v>
      </c>
    </row>
    <row r="1545" spans="1:13" x14ac:dyDescent="0.2">
      <c r="A1545" s="8" t="s">
        <v>138</v>
      </c>
      <c r="B1545" s="8" t="s">
        <v>12</v>
      </c>
      <c r="C1545" s="8" t="str">
        <f>UPPER(A1545)&amp;" "&amp;B1545</f>
        <v>STEWART Jason</v>
      </c>
      <c r="D1545" s="8" t="s">
        <v>1</v>
      </c>
      <c r="E1545" s="8" t="s">
        <v>114</v>
      </c>
      <c r="F1545" s="9" t="s">
        <v>103</v>
      </c>
      <c r="G1545" s="20">
        <v>42477</v>
      </c>
      <c r="H1545" s="5">
        <v>178</v>
      </c>
      <c r="I1545" s="8" t="s">
        <v>114</v>
      </c>
      <c r="J1545" s="45">
        <f t="shared" si="103"/>
        <v>4728</v>
      </c>
      <c r="K1545" s="45">
        <f t="shared" si="104"/>
        <v>163.0344827586207</v>
      </c>
      <c r="L1545" s="45">
        <f>COUNTIFS($C$6:$C1545,C1545,$I$6:$I1545,I1545)</f>
        <v>8</v>
      </c>
      <c r="M1545" s="45" t="s">
        <v>386</v>
      </c>
    </row>
    <row r="1546" spans="1:13" x14ac:dyDescent="0.2">
      <c r="A1546" s="8" t="s">
        <v>138</v>
      </c>
      <c r="B1546" s="8" t="s">
        <v>12</v>
      </c>
      <c r="C1546" s="8" t="str">
        <f>UPPER(A1546)&amp;" "&amp;B1546</f>
        <v>STEWART Jason</v>
      </c>
      <c r="D1546" s="8" t="s">
        <v>1</v>
      </c>
      <c r="E1546" s="8" t="s">
        <v>114</v>
      </c>
      <c r="F1546" s="9" t="s">
        <v>103</v>
      </c>
      <c r="G1546" s="20">
        <v>42540</v>
      </c>
      <c r="H1546" s="5">
        <v>177</v>
      </c>
      <c r="I1546" s="8" t="s">
        <v>114</v>
      </c>
      <c r="J1546" s="45">
        <f t="shared" si="103"/>
        <v>4728</v>
      </c>
      <c r="K1546" s="45">
        <f t="shared" si="104"/>
        <v>163.0344827586207</v>
      </c>
      <c r="L1546" s="45">
        <f>COUNTIFS($C$6:$C1546,C1546,$I$6:$I1546,I1546)</f>
        <v>9</v>
      </c>
      <c r="M1546" s="45" t="s">
        <v>386</v>
      </c>
    </row>
    <row r="1547" spans="1:13" x14ac:dyDescent="0.2">
      <c r="A1547" s="8" t="s">
        <v>138</v>
      </c>
      <c r="B1547" s="8" t="s">
        <v>12</v>
      </c>
      <c r="C1547" s="8" t="str">
        <f>UPPER(A1547)&amp;" "&amp;B1547</f>
        <v>STEWART Jason</v>
      </c>
      <c r="D1547" s="8" t="s">
        <v>1</v>
      </c>
      <c r="E1547" s="8" t="s">
        <v>114</v>
      </c>
      <c r="F1547" s="9" t="s">
        <v>103</v>
      </c>
      <c r="G1547" s="20">
        <v>42589</v>
      </c>
      <c r="H1547" s="5">
        <v>177</v>
      </c>
      <c r="I1547" s="8" t="s">
        <v>114</v>
      </c>
      <c r="J1547" s="45">
        <f t="shared" si="103"/>
        <v>4728</v>
      </c>
      <c r="K1547" s="45">
        <f t="shared" si="104"/>
        <v>163.0344827586207</v>
      </c>
      <c r="L1547" s="45">
        <f>COUNTIFS($C$6:$C1547,C1547,$I$6:$I1547,I1547)</f>
        <v>10</v>
      </c>
      <c r="M1547" s="45" t="s">
        <v>386</v>
      </c>
    </row>
    <row r="1548" spans="1:13" x14ac:dyDescent="0.2">
      <c r="A1548" s="8" t="s">
        <v>138</v>
      </c>
      <c r="B1548" s="8" t="s">
        <v>12</v>
      </c>
      <c r="C1548" s="8" t="str">
        <f>UPPER(A1548)&amp;" "&amp;B1548</f>
        <v>STEWART Jason</v>
      </c>
      <c r="D1548" s="8" t="s">
        <v>1</v>
      </c>
      <c r="E1548" s="8" t="s">
        <v>114</v>
      </c>
      <c r="F1548" s="9" t="s">
        <v>103</v>
      </c>
      <c r="G1548" s="20">
        <v>42561</v>
      </c>
      <c r="H1548" s="5">
        <v>176</v>
      </c>
      <c r="I1548" s="8" t="s">
        <v>114</v>
      </c>
      <c r="J1548" s="45">
        <f t="shared" si="103"/>
        <v>4728</v>
      </c>
      <c r="K1548" s="45">
        <f t="shared" si="104"/>
        <v>163.0344827586207</v>
      </c>
      <c r="L1548" s="45">
        <f>COUNTIFS($C$6:$C1548,C1548,$I$6:$I1548,I1548)</f>
        <v>11</v>
      </c>
      <c r="M1548" s="45" t="s">
        <v>386</v>
      </c>
    </row>
    <row r="1549" spans="1:13" x14ac:dyDescent="0.2">
      <c r="A1549" s="8" t="s">
        <v>138</v>
      </c>
      <c r="B1549" s="8" t="s">
        <v>12</v>
      </c>
      <c r="C1549" s="8" t="s">
        <v>299</v>
      </c>
      <c r="D1549" s="8" t="s">
        <v>1</v>
      </c>
      <c r="E1549" s="8" t="s">
        <v>114</v>
      </c>
      <c r="F1549" s="9" t="s">
        <v>103</v>
      </c>
      <c r="G1549" s="61">
        <v>42624</v>
      </c>
      <c r="H1549" s="5">
        <v>176</v>
      </c>
      <c r="I1549" s="8" t="s">
        <v>114</v>
      </c>
      <c r="J1549" s="45">
        <f t="shared" si="103"/>
        <v>4728</v>
      </c>
      <c r="K1549" s="45">
        <f t="shared" si="104"/>
        <v>163.0344827586207</v>
      </c>
      <c r="L1549" s="45">
        <f>COUNTIFS($C$6:$C1549,C1549,$I$6:$I1549,I1549)</f>
        <v>12</v>
      </c>
      <c r="M1549" s="45" t="s">
        <v>386</v>
      </c>
    </row>
    <row r="1550" spans="1:13" x14ac:dyDescent="0.2">
      <c r="A1550" s="8" t="s">
        <v>138</v>
      </c>
      <c r="B1550" s="8" t="s">
        <v>12</v>
      </c>
      <c r="C1550" s="8" t="str">
        <f>UPPER(A1550)&amp;" "&amp;B1550</f>
        <v>STEWART Jason</v>
      </c>
      <c r="D1550" s="8" t="s">
        <v>1</v>
      </c>
      <c r="E1550" s="8" t="s">
        <v>114</v>
      </c>
      <c r="F1550" s="9" t="s">
        <v>103</v>
      </c>
      <c r="G1550" s="20">
        <v>42386</v>
      </c>
      <c r="H1550" s="3">
        <v>175</v>
      </c>
      <c r="I1550" s="8" t="s">
        <v>114</v>
      </c>
      <c r="J1550" s="45">
        <f t="shared" si="103"/>
        <v>4728</v>
      </c>
      <c r="K1550" s="45">
        <f t="shared" si="104"/>
        <v>163.0344827586207</v>
      </c>
      <c r="L1550" s="45">
        <f>COUNTIFS($C$6:$C1550,C1550,$I$6:$I1550,I1550)</f>
        <v>13</v>
      </c>
      <c r="M1550" s="45" t="s">
        <v>386</v>
      </c>
    </row>
    <row r="1551" spans="1:13" x14ac:dyDescent="0.2">
      <c r="A1551" s="8" t="s">
        <v>138</v>
      </c>
      <c r="B1551" s="8" t="s">
        <v>12</v>
      </c>
      <c r="C1551" s="8" t="s">
        <v>299</v>
      </c>
      <c r="D1551" s="8" t="s">
        <v>1</v>
      </c>
      <c r="E1551" s="8" t="s">
        <v>114</v>
      </c>
      <c r="F1551" s="9" t="s">
        <v>103</v>
      </c>
      <c r="G1551" s="61">
        <v>42652</v>
      </c>
      <c r="H1551" s="5">
        <v>173</v>
      </c>
      <c r="I1551" s="8" t="s">
        <v>114</v>
      </c>
      <c r="J1551" s="45">
        <f t="shared" si="103"/>
        <v>4728</v>
      </c>
      <c r="K1551" s="45">
        <f t="shared" si="104"/>
        <v>163.0344827586207</v>
      </c>
      <c r="L1551" s="45">
        <f>COUNTIFS($C$6:$C1551,C1551,$I$6:$I1551,I1551)</f>
        <v>14</v>
      </c>
      <c r="M1551" s="45" t="s">
        <v>386</v>
      </c>
    </row>
    <row r="1552" spans="1:13" x14ac:dyDescent="0.2">
      <c r="A1552" s="8" t="s">
        <v>138</v>
      </c>
      <c r="B1552" s="8" t="s">
        <v>12</v>
      </c>
      <c r="C1552" s="8" t="str">
        <f t="shared" ref="C1552:C1557" si="105">UPPER(A1552)&amp;" "&amp;B1552</f>
        <v>STEWART Jason</v>
      </c>
      <c r="D1552" s="8" t="s">
        <v>1</v>
      </c>
      <c r="E1552" s="8" t="s">
        <v>114</v>
      </c>
      <c r="F1552" s="9" t="s">
        <v>103</v>
      </c>
      <c r="G1552" s="20">
        <v>42442</v>
      </c>
      <c r="H1552" s="5">
        <v>171</v>
      </c>
      <c r="I1552" s="8" t="s">
        <v>114</v>
      </c>
      <c r="J1552" s="45">
        <f t="shared" si="103"/>
        <v>4728</v>
      </c>
      <c r="K1552" s="45">
        <f t="shared" si="104"/>
        <v>163.0344827586207</v>
      </c>
      <c r="L1552" s="45">
        <f>COUNTIFS($C$6:$C1552,C1552,$I$6:$I1552,I1552)</f>
        <v>15</v>
      </c>
      <c r="M1552" s="45" t="s">
        <v>386</v>
      </c>
    </row>
    <row r="1553" spans="1:13" x14ac:dyDescent="0.2">
      <c r="A1553" s="8" t="s">
        <v>138</v>
      </c>
      <c r="B1553" s="8" t="s">
        <v>12</v>
      </c>
      <c r="C1553" s="8" t="str">
        <f t="shared" si="105"/>
        <v>STEWART Jason</v>
      </c>
      <c r="D1553" s="8" t="s">
        <v>1</v>
      </c>
      <c r="E1553" s="8" t="s">
        <v>114</v>
      </c>
      <c r="F1553" s="9" t="s">
        <v>103</v>
      </c>
      <c r="G1553" s="20">
        <v>42449</v>
      </c>
      <c r="H1553" s="5">
        <v>171</v>
      </c>
      <c r="I1553" s="8" t="s">
        <v>114</v>
      </c>
      <c r="J1553" s="45">
        <f t="shared" si="103"/>
        <v>4728</v>
      </c>
      <c r="K1553" s="45">
        <f t="shared" si="104"/>
        <v>163.0344827586207</v>
      </c>
      <c r="L1553" s="45">
        <f>COUNTIFS($C$6:$C1553,C1553,$I$6:$I1553,I1553)</f>
        <v>16</v>
      </c>
      <c r="M1553" s="45" t="s">
        <v>386</v>
      </c>
    </row>
    <row r="1554" spans="1:13" x14ac:dyDescent="0.2">
      <c r="A1554" s="8" t="s">
        <v>138</v>
      </c>
      <c r="B1554" s="8" t="s">
        <v>12</v>
      </c>
      <c r="C1554" s="8" t="str">
        <f t="shared" si="105"/>
        <v>STEWART Jason</v>
      </c>
      <c r="D1554" s="8" t="s">
        <v>1</v>
      </c>
      <c r="E1554" s="8" t="s">
        <v>114</v>
      </c>
      <c r="F1554" s="9" t="s">
        <v>103</v>
      </c>
      <c r="G1554" s="20">
        <v>42505</v>
      </c>
      <c r="H1554" s="5">
        <v>170</v>
      </c>
      <c r="I1554" s="8" t="s">
        <v>114</v>
      </c>
      <c r="J1554" s="45">
        <f t="shared" si="103"/>
        <v>4728</v>
      </c>
      <c r="K1554" s="45">
        <f t="shared" si="104"/>
        <v>163.0344827586207</v>
      </c>
      <c r="L1554" s="45">
        <f>COUNTIFS($C$6:$C1554,C1554,$I$6:$I1554,I1554)</f>
        <v>17</v>
      </c>
      <c r="M1554" s="45" t="s">
        <v>386</v>
      </c>
    </row>
    <row r="1555" spans="1:13" x14ac:dyDescent="0.2">
      <c r="A1555" s="8" t="s">
        <v>138</v>
      </c>
      <c r="B1555" s="8" t="s">
        <v>12</v>
      </c>
      <c r="C1555" s="8" t="str">
        <f t="shared" si="105"/>
        <v>STEWART Jason</v>
      </c>
      <c r="D1555" s="8" t="s">
        <v>1</v>
      </c>
      <c r="E1555" s="8" t="s">
        <v>114</v>
      </c>
      <c r="F1555" s="9" t="s">
        <v>103</v>
      </c>
      <c r="G1555" s="20">
        <v>42610</v>
      </c>
      <c r="H1555" s="5">
        <v>170</v>
      </c>
      <c r="I1555" s="8" t="s">
        <v>114</v>
      </c>
      <c r="J1555" s="45">
        <f t="shared" si="103"/>
        <v>4728</v>
      </c>
      <c r="K1555" s="45">
        <f t="shared" si="104"/>
        <v>163.0344827586207</v>
      </c>
      <c r="L1555" s="45">
        <f>COUNTIFS($C$6:$C1555,C1555,$I$6:$I1555,I1555)</f>
        <v>18</v>
      </c>
      <c r="M1555" s="45" t="s">
        <v>386</v>
      </c>
    </row>
    <row r="1556" spans="1:13" x14ac:dyDescent="0.2">
      <c r="A1556" s="8" t="s">
        <v>138</v>
      </c>
      <c r="B1556" s="8" t="s">
        <v>12</v>
      </c>
      <c r="C1556" s="8" t="str">
        <f t="shared" si="105"/>
        <v>STEWART Jason</v>
      </c>
      <c r="D1556" s="8" t="s">
        <v>1</v>
      </c>
      <c r="E1556" s="8" t="s">
        <v>114</v>
      </c>
      <c r="F1556" s="9" t="s">
        <v>103</v>
      </c>
      <c r="G1556" s="20">
        <v>42519</v>
      </c>
      <c r="H1556" s="5">
        <v>168</v>
      </c>
      <c r="I1556" s="8" t="s">
        <v>114</v>
      </c>
      <c r="J1556" s="45">
        <f t="shared" si="103"/>
        <v>4728</v>
      </c>
      <c r="K1556" s="45">
        <f t="shared" si="104"/>
        <v>163.0344827586207</v>
      </c>
      <c r="L1556" s="45">
        <f>COUNTIFS($C$6:$C1556,C1556,$I$6:$I1556,I1556)</f>
        <v>19</v>
      </c>
      <c r="M1556" s="45" t="s">
        <v>386</v>
      </c>
    </row>
    <row r="1557" spans="1:13" x14ac:dyDescent="0.2">
      <c r="A1557" s="8" t="s">
        <v>138</v>
      </c>
      <c r="B1557" s="8" t="s">
        <v>12</v>
      </c>
      <c r="C1557" s="8" t="str">
        <f t="shared" si="105"/>
        <v>STEWART Jason</v>
      </c>
      <c r="D1557" s="8" t="s">
        <v>1</v>
      </c>
      <c r="E1557" s="8" t="s">
        <v>114</v>
      </c>
      <c r="F1557" s="9" t="s">
        <v>103</v>
      </c>
      <c r="G1557" s="20">
        <v>42428</v>
      </c>
      <c r="H1557" s="5">
        <v>165</v>
      </c>
      <c r="I1557" s="8" t="s">
        <v>114</v>
      </c>
      <c r="J1557" s="45">
        <f t="shared" si="103"/>
        <v>4728</v>
      </c>
      <c r="K1557" s="45">
        <f t="shared" si="104"/>
        <v>163.0344827586207</v>
      </c>
      <c r="L1557" s="45">
        <f>COUNTIFS($C$6:$C1557,C1557,$I$6:$I1557,I1557)</f>
        <v>20</v>
      </c>
      <c r="M1557" s="45" t="s">
        <v>386</v>
      </c>
    </row>
    <row r="1558" spans="1:13" x14ac:dyDescent="0.2">
      <c r="A1558" s="8" t="s">
        <v>138</v>
      </c>
      <c r="B1558" s="8" t="s">
        <v>12</v>
      </c>
      <c r="C1558" s="8" t="s">
        <v>299</v>
      </c>
      <c r="D1558" s="8" t="s">
        <v>1</v>
      </c>
      <c r="E1558" s="8" t="s">
        <v>114</v>
      </c>
      <c r="F1558" s="9" t="s">
        <v>103</v>
      </c>
      <c r="G1558" s="61">
        <v>42666</v>
      </c>
      <c r="H1558" s="5">
        <v>164</v>
      </c>
      <c r="I1558" s="8" t="s">
        <v>114</v>
      </c>
      <c r="J1558" s="45">
        <f t="shared" si="103"/>
        <v>4728</v>
      </c>
      <c r="K1558" s="45">
        <f t="shared" si="104"/>
        <v>163.0344827586207</v>
      </c>
      <c r="L1558" s="45">
        <f>COUNTIFS($C$6:$C1558,C1558,$I$6:$I1558,I1558)</f>
        <v>21</v>
      </c>
      <c r="M1558" s="45" t="s">
        <v>386</v>
      </c>
    </row>
    <row r="1559" spans="1:13" x14ac:dyDescent="0.2">
      <c r="A1559" s="8" t="s">
        <v>138</v>
      </c>
      <c r="B1559" s="8" t="s">
        <v>12</v>
      </c>
      <c r="C1559" s="8" t="str">
        <f t="shared" ref="C1559:C1566" si="106">UPPER(A1559)&amp;" "&amp;B1559</f>
        <v>STEWART Jason</v>
      </c>
      <c r="D1559" s="8" t="s">
        <v>1</v>
      </c>
      <c r="E1559" s="8" t="s">
        <v>114</v>
      </c>
      <c r="F1559" s="9" t="s">
        <v>103</v>
      </c>
      <c r="G1559" s="20">
        <v>42435</v>
      </c>
      <c r="H1559" s="5">
        <v>163</v>
      </c>
      <c r="I1559" s="8" t="s">
        <v>114</v>
      </c>
      <c r="J1559" s="45">
        <f t="shared" si="103"/>
        <v>4728</v>
      </c>
      <c r="K1559" s="45">
        <f t="shared" si="104"/>
        <v>163.0344827586207</v>
      </c>
      <c r="L1559" s="45">
        <f>COUNTIFS($C$6:$C1559,C1559,$I$6:$I1559,I1559)</f>
        <v>22</v>
      </c>
      <c r="M1559" s="45" t="s">
        <v>386</v>
      </c>
    </row>
    <row r="1560" spans="1:13" x14ac:dyDescent="0.2">
      <c r="A1560" s="8" t="s">
        <v>138</v>
      </c>
      <c r="B1560" s="8" t="s">
        <v>12</v>
      </c>
      <c r="C1560" s="8" t="str">
        <f t="shared" si="106"/>
        <v>STEWART Jason</v>
      </c>
      <c r="D1560" s="8" t="s">
        <v>1</v>
      </c>
      <c r="E1560" s="8" t="s">
        <v>114</v>
      </c>
      <c r="F1560" s="9" t="s">
        <v>103</v>
      </c>
      <c r="G1560" s="20">
        <v>42596</v>
      </c>
      <c r="H1560" s="5">
        <v>158</v>
      </c>
      <c r="I1560" s="8" t="s">
        <v>114</v>
      </c>
      <c r="J1560" s="45">
        <f t="shared" si="103"/>
        <v>4728</v>
      </c>
      <c r="K1560" s="45">
        <f t="shared" si="104"/>
        <v>163.0344827586207</v>
      </c>
      <c r="L1560" s="45">
        <f>COUNTIFS($C$6:$C1560,C1560,$I$6:$I1560,I1560)</f>
        <v>23</v>
      </c>
      <c r="M1560" s="45" t="s">
        <v>386</v>
      </c>
    </row>
    <row r="1561" spans="1:13" x14ac:dyDescent="0.2">
      <c r="A1561" s="8" t="s">
        <v>138</v>
      </c>
      <c r="B1561" s="8" t="s">
        <v>12</v>
      </c>
      <c r="C1561" s="8" t="str">
        <f t="shared" si="106"/>
        <v>STEWART Jason</v>
      </c>
      <c r="D1561" s="8" t="s">
        <v>1</v>
      </c>
      <c r="E1561" s="8" t="s">
        <v>114</v>
      </c>
      <c r="F1561" s="9" t="s">
        <v>103</v>
      </c>
      <c r="G1561" s="20">
        <v>42407</v>
      </c>
      <c r="H1561" s="5">
        <v>154</v>
      </c>
      <c r="I1561" s="8" t="s">
        <v>114</v>
      </c>
      <c r="J1561" s="45">
        <f t="shared" si="103"/>
        <v>4728</v>
      </c>
      <c r="K1561" s="45">
        <f t="shared" si="104"/>
        <v>163.0344827586207</v>
      </c>
      <c r="L1561" s="45">
        <f>COUNTIFS($C$6:$C1561,C1561,$I$6:$I1561,I1561)</f>
        <v>24</v>
      </c>
      <c r="M1561" s="45" t="s">
        <v>386</v>
      </c>
    </row>
    <row r="1562" spans="1:13" x14ac:dyDescent="0.2">
      <c r="A1562" s="8" t="s">
        <v>138</v>
      </c>
      <c r="B1562" s="8" t="s">
        <v>12</v>
      </c>
      <c r="C1562" s="8" t="str">
        <f t="shared" si="106"/>
        <v>STEWART Jason</v>
      </c>
      <c r="D1562" s="8" t="s">
        <v>1</v>
      </c>
      <c r="E1562" s="8" t="s">
        <v>114</v>
      </c>
      <c r="F1562" s="9" t="s">
        <v>103</v>
      </c>
      <c r="G1562" s="20">
        <v>42512</v>
      </c>
      <c r="H1562" s="5">
        <v>154</v>
      </c>
      <c r="I1562" s="8" t="s">
        <v>114</v>
      </c>
      <c r="J1562" s="45">
        <f t="shared" si="103"/>
        <v>4728</v>
      </c>
      <c r="K1562" s="45">
        <f t="shared" si="104"/>
        <v>163.0344827586207</v>
      </c>
      <c r="L1562" s="45">
        <f>COUNTIFS($C$6:$C1562,C1562,$I$6:$I1562,I1562)</f>
        <v>25</v>
      </c>
      <c r="M1562" s="45" t="s">
        <v>386</v>
      </c>
    </row>
    <row r="1563" spans="1:13" x14ac:dyDescent="0.2">
      <c r="A1563" s="8" t="s">
        <v>138</v>
      </c>
      <c r="B1563" s="8" t="s">
        <v>12</v>
      </c>
      <c r="C1563" s="8" t="str">
        <f t="shared" si="106"/>
        <v>STEWART Jason</v>
      </c>
      <c r="D1563" s="8" t="s">
        <v>1</v>
      </c>
      <c r="E1563" s="8" t="s">
        <v>114</v>
      </c>
      <c r="F1563" s="9" t="s">
        <v>103</v>
      </c>
      <c r="G1563" s="20">
        <v>42400</v>
      </c>
      <c r="H1563" s="5">
        <v>149</v>
      </c>
      <c r="I1563" s="8" t="s">
        <v>114</v>
      </c>
      <c r="J1563" s="45">
        <f t="shared" si="103"/>
        <v>4728</v>
      </c>
      <c r="K1563" s="45">
        <f t="shared" si="104"/>
        <v>163.0344827586207</v>
      </c>
      <c r="L1563" s="45">
        <f>COUNTIFS($C$6:$C1563,C1563,$I$6:$I1563,I1563)</f>
        <v>26</v>
      </c>
      <c r="M1563" s="45" t="s">
        <v>386</v>
      </c>
    </row>
    <row r="1564" spans="1:13" x14ac:dyDescent="0.2">
      <c r="A1564" s="8" t="s">
        <v>138</v>
      </c>
      <c r="B1564" s="8" t="s">
        <v>12</v>
      </c>
      <c r="C1564" s="8" t="str">
        <f t="shared" si="106"/>
        <v>STEWART Jason</v>
      </c>
      <c r="D1564" s="8" t="s">
        <v>1</v>
      </c>
      <c r="E1564" s="8" t="s">
        <v>114</v>
      </c>
      <c r="F1564" s="9" t="s">
        <v>103</v>
      </c>
      <c r="G1564" s="20">
        <v>42414</v>
      </c>
      <c r="H1564" s="5">
        <v>141</v>
      </c>
      <c r="I1564" s="8" t="s">
        <v>114</v>
      </c>
      <c r="J1564" s="45">
        <f t="shared" si="103"/>
        <v>4728</v>
      </c>
      <c r="K1564" s="45">
        <f t="shared" si="104"/>
        <v>163.0344827586207</v>
      </c>
      <c r="L1564" s="45">
        <f>COUNTIFS($C$6:$C1564,C1564,$I$6:$I1564,I1564)</f>
        <v>27</v>
      </c>
      <c r="M1564" s="45" t="s">
        <v>386</v>
      </c>
    </row>
    <row r="1565" spans="1:13" x14ac:dyDescent="0.2">
      <c r="A1565" s="8" t="s">
        <v>138</v>
      </c>
      <c r="B1565" s="8" t="s">
        <v>12</v>
      </c>
      <c r="C1565" s="8" t="str">
        <f t="shared" si="106"/>
        <v>STEWART Jason</v>
      </c>
      <c r="D1565" s="8" t="s">
        <v>1</v>
      </c>
      <c r="E1565" s="8" t="s">
        <v>114</v>
      </c>
      <c r="F1565" s="9" t="s">
        <v>103</v>
      </c>
      <c r="G1565" s="20">
        <v>42554</v>
      </c>
      <c r="H1565" s="5">
        <v>123</v>
      </c>
      <c r="I1565" s="8" t="s">
        <v>114</v>
      </c>
      <c r="J1565" s="45">
        <f t="shared" si="103"/>
        <v>4728</v>
      </c>
      <c r="K1565" s="45">
        <f t="shared" si="104"/>
        <v>163.0344827586207</v>
      </c>
      <c r="L1565" s="45">
        <f>COUNTIFS($C$6:$C1565,C1565,$I$6:$I1565,I1565)</f>
        <v>28</v>
      </c>
      <c r="M1565" s="45" t="s">
        <v>386</v>
      </c>
    </row>
    <row r="1566" spans="1:13" x14ac:dyDescent="0.2">
      <c r="A1566" s="8" t="s">
        <v>138</v>
      </c>
      <c r="B1566" s="8" t="s">
        <v>12</v>
      </c>
      <c r="C1566" s="8" t="str">
        <f t="shared" si="106"/>
        <v>STEWART Jason</v>
      </c>
      <c r="D1566" s="8" t="s">
        <v>1</v>
      </c>
      <c r="E1566" s="8" t="s">
        <v>114</v>
      </c>
      <c r="F1566" s="9" t="s">
        <v>103</v>
      </c>
      <c r="G1566" s="20">
        <v>42421</v>
      </c>
      <c r="H1566" s="5">
        <v>117</v>
      </c>
      <c r="I1566" s="8" t="s">
        <v>194</v>
      </c>
      <c r="J1566" s="45">
        <f t="shared" si="103"/>
        <v>117</v>
      </c>
      <c r="K1566" s="45">
        <f t="shared" si="104"/>
        <v>4.0344827586206895</v>
      </c>
      <c r="L1566" s="45">
        <f>COUNTIFS($C$6:$C1566,C1566,$I$6:$I1566,I1566)</f>
        <v>1</v>
      </c>
      <c r="M1566" s="45" t="s">
        <v>386</v>
      </c>
    </row>
    <row r="1567" spans="1:13" x14ac:dyDescent="0.2">
      <c r="A1567" s="14" t="s">
        <v>118</v>
      </c>
      <c r="B1567" s="14" t="s">
        <v>120</v>
      </c>
      <c r="C1567" s="14" t="s">
        <v>209</v>
      </c>
      <c r="D1567" s="14" t="s">
        <v>121</v>
      </c>
      <c r="E1567" s="14" t="s">
        <v>113</v>
      </c>
      <c r="F1567" s="15" t="s">
        <v>122</v>
      </c>
      <c r="G1567" s="59" t="s">
        <v>32</v>
      </c>
      <c r="H1567" s="17" t="s">
        <v>3</v>
      </c>
      <c r="I1567" s="70" t="s">
        <v>113</v>
      </c>
      <c r="J1567" s="45">
        <f t="shared" si="103"/>
        <v>0</v>
      </c>
      <c r="K1567" s="45">
        <f t="shared" si="104"/>
        <v>0</v>
      </c>
      <c r="L1567" s="45">
        <f>COUNTIFS($C$6:$C1567,C1567,$I$6:$I1567,I1567)</f>
        <v>2</v>
      </c>
      <c r="M1567" s="45" t="s">
        <v>386</v>
      </c>
    </row>
    <row r="1568" spans="1:13" x14ac:dyDescent="0.2">
      <c r="A1568" s="14" t="s">
        <v>118</v>
      </c>
      <c r="B1568" s="14" t="s">
        <v>120</v>
      </c>
      <c r="C1568" s="14" t="s">
        <v>209</v>
      </c>
      <c r="D1568" s="14" t="s">
        <v>121</v>
      </c>
      <c r="E1568" s="14" t="s">
        <v>113</v>
      </c>
      <c r="F1568" s="15" t="s">
        <v>122</v>
      </c>
      <c r="G1568" s="59" t="s">
        <v>32</v>
      </c>
      <c r="H1568" s="17" t="s">
        <v>3</v>
      </c>
      <c r="I1568" s="70" t="s">
        <v>113</v>
      </c>
      <c r="J1568" s="45">
        <f t="shared" si="103"/>
        <v>0</v>
      </c>
      <c r="K1568" s="45">
        <f t="shared" si="104"/>
        <v>0</v>
      </c>
      <c r="L1568" s="45">
        <f>COUNTIFS($C$6:$C1568,C1568,$I$6:$I1568,I1568)</f>
        <v>3</v>
      </c>
      <c r="M1568" s="45" t="s">
        <v>386</v>
      </c>
    </row>
    <row r="1569" spans="1:13" x14ac:dyDescent="0.2">
      <c r="A1569" s="14" t="s">
        <v>118</v>
      </c>
      <c r="B1569" s="14" t="s">
        <v>120</v>
      </c>
      <c r="C1569" s="14" t="s">
        <v>209</v>
      </c>
      <c r="D1569" s="14" t="s">
        <v>121</v>
      </c>
      <c r="E1569" s="14" t="s">
        <v>113</v>
      </c>
      <c r="F1569" s="15" t="s">
        <v>122</v>
      </c>
      <c r="G1569" s="59" t="s">
        <v>32</v>
      </c>
      <c r="H1569" s="17" t="s">
        <v>3</v>
      </c>
      <c r="I1569" s="70" t="s">
        <v>113</v>
      </c>
      <c r="J1569" s="45">
        <f t="shared" si="103"/>
        <v>0</v>
      </c>
      <c r="K1569" s="45">
        <f t="shared" si="104"/>
        <v>0</v>
      </c>
      <c r="L1569" s="45">
        <f>COUNTIFS($C$6:$C1569,C1569,$I$6:$I1569,I1569)</f>
        <v>4</v>
      </c>
      <c r="M1569" s="45" t="s">
        <v>386</v>
      </c>
    </row>
    <row r="1570" spans="1:13" x14ac:dyDescent="0.2">
      <c r="A1570" s="14" t="s">
        <v>118</v>
      </c>
      <c r="B1570" s="14" t="s">
        <v>120</v>
      </c>
      <c r="C1570" s="14" t="s">
        <v>209</v>
      </c>
      <c r="D1570" s="14" t="s">
        <v>121</v>
      </c>
      <c r="E1570" s="14" t="s">
        <v>113</v>
      </c>
      <c r="F1570" s="15" t="s">
        <v>122</v>
      </c>
      <c r="G1570" s="59" t="s">
        <v>32</v>
      </c>
      <c r="H1570" s="17" t="s">
        <v>3</v>
      </c>
      <c r="I1570" s="70" t="s">
        <v>113</v>
      </c>
      <c r="J1570" s="45">
        <f t="shared" si="103"/>
        <v>0</v>
      </c>
      <c r="K1570" s="45">
        <f t="shared" si="104"/>
        <v>0</v>
      </c>
      <c r="L1570" s="45">
        <f>COUNTIFS($C$6:$C1570,C1570,$I$6:$I1570,I1570)</f>
        <v>5</v>
      </c>
      <c r="M1570" s="45" t="s">
        <v>386</v>
      </c>
    </row>
    <row r="1571" spans="1:13" x14ac:dyDescent="0.2">
      <c r="A1571" s="14" t="s">
        <v>118</v>
      </c>
      <c r="B1571" s="14" t="s">
        <v>120</v>
      </c>
      <c r="C1571" s="14" t="s">
        <v>209</v>
      </c>
      <c r="D1571" s="14" t="s">
        <v>121</v>
      </c>
      <c r="E1571" s="14" t="s">
        <v>113</v>
      </c>
      <c r="F1571" s="15" t="s">
        <v>122</v>
      </c>
      <c r="G1571" s="59" t="s">
        <v>32</v>
      </c>
      <c r="H1571" s="17" t="s">
        <v>3</v>
      </c>
      <c r="I1571" s="70" t="s">
        <v>113</v>
      </c>
      <c r="J1571" s="45">
        <f t="shared" si="103"/>
        <v>0</v>
      </c>
      <c r="K1571" s="45">
        <f t="shared" si="104"/>
        <v>0</v>
      </c>
      <c r="L1571" s="45">
        <f>COUNTIFS($C$6:$C1571,C1571,$I$6:$I1571,I1571)</f>
        <v>6</v>
      </c>
      <c r="M1571" s="45" t="s">
        <v>386</v>
      </c>
    </row>
    <row r="1572" spans="1:13" x14ac:dyDescent="0.2">
      <c r="A1572" s="14" t="s">
        <v>118</v>
      </c>
      <c r="B1572" s="14" t="s">
        <v>120</v>
      </c>
      <c r="C1572" s="14" t="s">
        <v>209</v>
      </c>
      <c r="D1572" s="14" t="s">
        <v>121</v>
      </c>
      <c r="E1572" s="14" t="s">
        <v>113</v>
      </c>
      <c r="F1572" s="15" t="s">
        <v>122</v>
      </c>
      <c r="G1572" s="59" t="s">
        <v>32</v>
      </c>
      <c r="H1572" s="17" t="s">
        <v>3</v>
      </c>
      <c r="I1572" s="70" t="s">
        <v>113</v>
      </c>
      <c r="J1572" s="45">
        <f t="shared" si="103"/>
        <v>0</v>
      </c>
      <c r="K1572" s="45">
        <f t="shared" si="104"/>
        <v>0</v>
      </c>
      <c r="L1572" s="45">
        <f>COUNTIFS($C$6:$C1572,C1572,$I$6:$I1572,I1572)</f>
        <v>7</v>
      </c>
      <c r="M1572" s="45" t="s">
        <v>386</v>
      </c>
    </row>
    <row r="1573" spans="1:13" x14ac:dyDescent="0.2">
      <c r="A1573" s="14" t="s">
        <v>118</v>
      </c>
      <c r="B1573" s="14" t="s">
        <v>120</v>
      </c>
      <c r="C1573" s="14" t="s">
        <v>209</v>
      </c>
      <c r="D1573" s="14" t="s">
        <v>121</v>
      </c>
      <c r="E1573" s="14" t="s">
        <v>113</v>
      </c>
      <c r="F1573" s="15" t="s">
        <v>122</v>
      </c>
      <c r="G1573" s="59" t="s">
        <v>32</v>
      </c>
      <c r="H1573" s="17" t="s">
        <v>3</v>
      </c>
      <c r="I1573" s="70" t="s">
        <v>113</v>
      </c>
      <c r="J1573" s="45">
        <f t="shared" si="103"/>
        <v>0</v>
      </c>
      <c r="K1573" s="45">
        <f t="shared" si="104"/>
        <v>0</v>
      </c>
      <c r="L1573" s="45">
        <f>COUNTIFS($C$6:$C1573,C1573,$I$6:$I1573,I1573)</f>
        <v>8</v>
      </c>
      <c r="M1573" s="45" t="s">
        <v>386</v>
      </c>
    </row>
    <row r="1574" spans="1:13" x14ac:dyDescent="0.2">
      <c r="A1574" s="14" t="s">
        <v>118</v>
      </c>
      <c r="B1574" s="14" t="s">
        <v>120</v>
      </c>
      <c r="C1574" s="14" t="s">
        <v>209</v>
      </c>
      <c r="D1574" s="14" t="s">
        <v>121</v>
      </c>
      <c r="E1574" s="14" t="s">
        <v>113</v>
      </c>
      <c r="F1574" s="15" t="s">
        <v>122</v>
      </c>
      <c r="G1574" s="59" t="s">
        <v>32</v>
      </c>
      <c r="H1574" s="17" t="s">
        <v>3</v>
      </c>
      <c r="I1574" s="70" t="s">
        <v>113</v>
      </c>
      <c r="J1574" s="45">
        <f t="shared" si="103"/>
        <v>0</v>
      </c>
      <c r="K1574" s="45">
        <f t="shared" si="104"/>
        <v>0</v>
      </c>
      <c r="L1574" s="45">
        <f>COUNTIFS($C$6:$C1574,C1574,$I$6:$I1574,I1574)</f>
        <v>9</v>
      </c>
      <c r="M1574" s="45" t="s">
        <v>386</v>
      </c>
    </row>
    <row r="1575" spans="1:13" x14ac:dyDescent="0.2">
      <c r="A1575" s="14" t="s">
        <v>118</v>
      </c>
      <c r="B1575" s="14" t="s">
        <v>120</v>
      </c>
      <c r="C1575" s="14" t="s">
        <v>209</v>
      </c>
      <c r="D1575" s="14" t="s">
        <v>121</v>
      </c>
      <c r="E1575" s="14" t="s">
        <v>113</v>
      </c>
      <c r="F1575" s="15" t="s">
        <v>122</v>
      </c>
      <c r="G1575" s="59" t="s">
        <v>32</v>
      </c>
      <c r="H1575" s="17" t="s">
        <v>3</v>
      </c>
      <c r="I1575" s="70" t="s">
        <v>113</v>
      </c>
      <c r="J1575" s="45">
        <f t="shared" si="103"/>
        <v>0</v>
      </c>
      <c r="K1575" s="45">
        <f t="shared" si="104"/>
        <v>0</v>
      </c>
      <c r="L1575" s="45">
        <f>COUNTIFS($C$6:$C1575,C1575,$I$6:$I1575,I1575)</f>
        <v>10</v>
      </c>
      <c r="M1575" s="45" t="s">
        <v>386</v>
      </c>
    </row>
    <row r="1576" spans="1:13" x14ac:dyDescent="0.2">
      <c r="A1576" s="14" t="s">
        <v>118</v>
      </c>
      <c r="B1576" s="14" t="s">
        <v>120</v>
      </c>
      <c r="C1576" s="14" t="s">
        <v>209</v>
      </c>
      <c r="D1576" s="14" t="s">
        <v>121</v>
      </c>
      <c r="E1576" s="14" t="s">
        <v>113</v>
      </c>
      <c r="F1576" s="15" t="s">
        <v>122</v>
      </c>
      <c r="G1576" s="59" t="s">
        <v>32</v>
      </c>
      <c r="H1576" s="17" t="s">
        <v>3</v>
      </c>
      <c r="I1576" s="70" t="s">
        <v>113</v>
      </c>
      <c r="J1576" s="45">
        <f t="shared" si="103"/>
        <v>0</v>
      </c>
      <c r="K1576" s="45">
        <f t="shared" si="104"/>
        <v>0</v>
      </c>
      <c r="L1576" s="45">
        <f>COUNTIFS($C$6:$C1576,C1576,$I$6:$I1576,I1576)</f>
        <v>11</v>
      </c>
      <c r="M1576" s="45" t="s">
        <v>386</v>
      </c>
    </row>
    <row r="1577" spans="1:13" x14ac:dyDescent="0.2">
      <c r="A1577" s="14" t="s">
        <v>118</v>
      </c>
      <c r="B1577" s="14" t="s">
        <v>120</v>
      </c>
      <c r="C1577" s="14" t="s">
        <v>209</v>
      </c>
      <c r="D1577" s="14" t="s">
        <v>121</v>
      </c>
      <c r="E1577" s="14" t="s">
        <v>113</v>
      </c>
      <c r="F1577" s="15" t="s">
        <v>122</v>
      </c>
      <c r="G1577" s="59" t="s">
        <v>32</v>
      </c>
      <c r="H1577" s="17" t="s">
        <v>3</v>
      </c>
      <c r="I1577" s="70" t="s">
        <v>113</v>
      </c>
      <c r="J1577" s="45">
        <f t="shared" si="103"/>
        <v>0</v>
      </c>
      <c r="K1577" s="45">
        <f t="shared" si="104"/>
        <v>0</v>
      </c>
      <c r="L1577" s="45">
        <f>COUNTIFS($C$6:$C1577,C1577,$I$6:$I1577,I1577)</f>
        <v>12</v>
      </c>
      <c r="M1577" s="45" t="s">
        <v>386</v>
      </c>
    </row>
    <row r="1578" spans="1:13" x14ac:dyDescent="0.2">
      <c r="A1578" s="14" t="s">
        <v>118</v>
      </c>
      <c r="B1578" s="14" t="s">
        <v>120</v>
      </c>
      <c r="C1578" s="14" t="s">
        <v>209</v>
      </c>
      <c r="D1578" s="14" t="s">
        <v>121</v>
      </c>
      <c r="E1578" s="14" t="s">
        <v>113</v>
      </c>
      <c r="F1578" s="15" t="s">
        <v>122</v>
      </c>
      <c r="G1578" s="59" t="s">
        <v>32</v>
      </c>
      <c r="H1578" s="17" t="s">
        <v>3</v>
      </c>
      <c r="I1578" s="70" t="s">
        <v>113</v>
      </c>
      <c r="J1578" s="45">
        <f t="shared" si="103"/>
        <v>0</v>
      </c>
      <c r="K1578" s="45">
        <f t="shared" si="104"/>
        <v>0</v>
      </c>
      <c r="L1578" s="45">
        <f>COUNTIFS($C$6:$C1578,C1578,$I$6:$I1578,I1578)</f>
        <v>13</v>
      </c>
      <c r="M1578" s="45" t="s">
        <v>386</v>
      </c>
    </row>
    <row r="1579" spans="1:13" x14ac:dyDescent="0.2">
      <c r="A1579" s="14" t="s">
        <v>118</v>
      </c>
      <c r="B1579" s="14" t="s">
        <v>120</v>
      </c>
      <c r="C1579" s="14" t="s">
        <v>209</v>
      </c>
      <c r="D1579" s="14" t="s">
        <v>121</v>
      </c>
      <c r="E1579" s="14" t="s">
        <v>113</v>
      </c>
      <c r="F1579" s="15" t="s">
        <v>122</v>
      </c>
      <c r="G1579" s="59" t="s">
        <v>32</v>
      </c>
      <c r="H1579" s="17" t="s">
        <v>3</v>
      </c>
      <c r="I1579" s="70" t="s">
        <v>113</v>
      </c>
      <c r="J1579" s="45">
        <f t="shared" si="103"/>
        <v>0</v>
      </c>
      <c r="K1579" s="45">
        <f t="shared" si="104"/>
        <v>0</v>
      </c>
      <c r="L1579" s="45">
        <f>COUNTIFS($C$6:$C1579,C1579,$I$6:$I1579,I1579)</f>
        <v>14</v>
      </c>
      <c r="M1579" s="45" t="s">
        <v>386</v>
      </c>
    </row>
    <row r="1580" spans="1:13" x14ac:dyDescent="0.2">
      <c r="A1580" s="14" t="s">
        <v>118</v>
      </c>
      <c r="B1580" s="14" t="s">
        <v>120</v>
      </c>
      <c r="C1580" s="14" t="s">
        <v>209</v>
      </c>
      <c r="D1580" s="14" t="s">
        <v>121</v>
      </c>
      <c r="E1580" s="14" t="s">
        <v>113</v>
      </c>
      <c r="F1580" s="15" t="s">
        <v>122</v>
      </c>
      <c r="G1580" s="59" t="s">
        <v>32</v>
      </c>
      <c r="H1580" s="17" t="s">
        <v>3</v>
      </c>
      <c r="I1580" s="70" t="s">
        <v>113</v>
      </c>
      <c r="J1580" s="45">
        <f t="shared" si="103"/>
        <v>0</v>
      </c>
      <c r="K1580" s="45">
        <f t="shared" si="104"/>
        <v>0</v>
      </c>
      <c r="L1580" s="45">
        <f>COUNTIFS($C$6:$C1580,C1580,$I$6:$I1580,I1580)</f>
        <v>15</v>
      </c>
      <c r="M1580" s="45" t="s">
        <v>386</v>
      </c>
    </row>
    <row r="1581" spans="1:13" x14ac:dyDescent="0.2">
      <c r="A1581" s="14" t="s">
        <v>118</v>
      </c>
      <c r="B1581" s="14" t="s">
        <v>120</v>
      </c>
      <c r="C1581" s="14" t="s">
        <v>209</v>
      </c>
      <c r="D1581" s="14" t="s">
        <v>121</v>
      </c>
      <c r="E1581" s="14" t="s">
        <v>113</v>
      </c>
      <c r="F1581" s="15" t="s">
        <v>122</v>
      </c>
      <c r="G1581" s="59" t="s">
        <v>32</v>
      </c>
      <c r="H1581" s="17" t="s">
        <v>3</v>
      </c>
      <c r="I1581" s="70" t="s">
        <v>113</v>
      </c>
      <c r="J1581" s="45">
        <f t="shared" si="103"/>
        <v>0</v>
      </c>
      <c r="K1581" s="45">
        <f t="shared" si="104"/>
        <v>0</v>
      </c>
      <c r="L1581" s="45">
        <f>COUNTIFS($C$6:$C1581,C1581,$I$6:$I1581,I1581)</f>
        <v>16</v>
      </c>
      <c r="M1581" s="45" t="s">
        <v>386</v>
      </c>
    </row>
    <row r="1582" spans="1:13" x14ac:dyDescent="0.2">
      <c r="A1582" s="14" t="s">
        <v>118</v>
      </c>
      <c r="B1582" s="14" t="s">
        <v>120</v>
      </c>
      <c r="C1582" s="14" t="s">
        <v>209</v>
      </c>
      <c r="D1582" s="14" t="s">
        <v>121</v>
      </c>
      <c r="E1582" s="14" t="s">
        <v>113</v>
      </c>
      <c r="F1582" s="15" t="s">
        <v>122</v>
      </c>
      <c r="G1582" s="59" t="s">
        <v>32</v>
      </c>
      <c r="H1582" s="17" t="s">
        <v>3</v>
      </c>
      <c r="I1582" s="70" t="s">
        <v>113</v>
      </c>
      <c r="J1582" s="45">
        <f t="shared" si="103"/>
        <v>0</v>
      </c>
      <c r="K1582" s="45">
        <f t="shared" si="104"/>
        <v>0</v>
      </c>
      <c r="L1582" s="45">
        <f>COUNTIFS($C$6:$C1582,C1582,$I$6:$I1582,I1582)</f>
        <v>17</v>
      </c>
      <c r="M1582" s="45" t="s">
        <v>386</v>
      </c>
    </row>
    <row r="1583" spans="1:13" x14ac:dyDescent="0.2">
      <c r="A1583" s="14" t="s">
        <v>118</v>
      </c>
      <c r="B1583" s="14" t="s">
        <v>120</v>
      </c>
      <c r="C1583" s="14" t="s">
        <v>209</v>
      </c>
      <c r="D1583" s="14" t="s">
        <v>121</v>
      </c>
      <c r="E1583" s="14" t="s">
        <v>113</v>
      </c>
      <c r="F1583" s="15" t="s">
        <v>122</v>
      </c>
      <c r="G1583" s="59" t="s">
        <v>32</v>
      </c>
      <c r="H1583" s="17" t="s">
        <v>3</v>
      </c>
      <c r="I1583" s="70" t="s">
        <v>113</v>
      </c>
      <c r="J1583" s="45">
        <f t="shared" si="103"/>
        <v>0</v>
      </c>
      <c r="K1583" s="45">
        <f t="shared" si="104"/>
        <v>0</v>
      </c>
      <c r="L1583" s="45">
        <f>COUNTIFS($C$6:$C1583,C1583,$I$6:$I1583,I1583)</f>
        <v>18</v>
      </c>
      <c r="M1583" s="45" t="s">
        <v>386</v>
      </c>
    </row>
    <row r="1584" spans="1:13" x14ac:dyDescent="0.2">
      <c r="A1584" s="14" t="s">
        <v>118</v>
      </c>
      <c r="B1584" s="14" t="s">
        <v>120</v>
      </c>
      <c r="C1584" s="14" t="s">
        <v>209</v>
      </c>
      <c r="D1584" s="14" t="s">
        <v>121</v>
      </c>
      <c r="E1584" s="14" t="s">
        <v>113</v>
      </c>
      <c r="F1584" s="15" t="s">
        <v>122</v>
      </c>
      <c r="G1584" s="59" t="s">
        <v>32</v>
      </c>
      <c r="H1584" s="17" t="s">
        <v>3</v>
      </c>
      <c r="I1584" s="70" t="s">
        <v>113</v>
      </c>
      <c r="J1584" s="45">
        <f t="shared" si="103"/>
        <v>0</v>
      </c>
      <c r="K1584" s="45">
        <f t="shared" si="104"/>
        <v>0</v>
      </c>
      <c r="L1584" s="45">
        <f>COUNTIFS($C$6:$C1584,C1584,$I$6:$I1584,I1584)</f>
        <v>19</v>
      </c>
      <c r="M1584" s="45" t="s">
        <v>386</v>
      </c>
    </row>
    <row r="1585" spans="1:13" x14ac:dyDescent="0.2">
      <c r="A1585" s="8" t="s">
        <v>159</v>
      </c>
      <c r="B1585" s="8" t="s">
        <v>87</v>
      </c>
      <c r="C1585" s="8" t="str">
        <f>UPPER(A1585)&amp;" "&amp;B1585</f>
        <v>TESARIK John</v>
      </c>
      <c r="D1585" s="8" t="s">
        <v>1</v>
      </c>
      <c r="E1585" s="8" t="s">
        <v>114</v>
      </c>
      <c r="F1585" s="9" t="s">
        <v>103</v>
      </c>
      <c r="G1585" s="20">
        <v>42589</v>
      </c>
      <c r="H1585" s="5">
        <v>182</v>
      </c>
      <c r="I1585" s="8" t="s">
        <v>114</v>
      </c>
      <c r="J1585" s="45">
        <f t="shared" si="103"/>
        <v>1011</v>
      </c>
      <c r="K1585" s="45">
        <f t="shared" si="104"/>
        <v>34.862068965517238</v>
      </c>
      <c r="L1585" s="45">
        <f>COUNTIFS($C$6:$C1585,C1585,$I$6:$I1585,I1585)</f>
        <v>1</v>
      </c>
      <c r="M1585" s="45" t="s">
        <v>387</v>
      </c>
    </row>
    <row r="1586" spans="1:13" x14ac:dyDescent="0.2">
      <c r="A1586" s="8" t="s">
        <v>159</v>
      </c>
      <c r="B1586" s="8" t="s">
        <v>87</v>
      </c>
      <c r="C1586" s="8" t="str">
        <f>UPPER(A1586)&amp;" "&amp;B1586</f>
        <v>TESARIK John</v>
      </c>
      <c r="D1586" s="8" t="s">
        <v>1</v>
      </c>
      <c r="E1586" s="8" t="s">
        <v>114</v>
      </c>
      <c r="F1586" s="9" t="s">
        <v>103</v>
      </c>
      <c r="G1586" s="20">
        <v>42463</v>
      </c>
      <c r="H1586" s="5">
        <v>176</v>
      </c>
      <c r="I1586" s="8" t="s">
        <v>114</v>
      </c>
      <c r="J1586" s="45">
        <f t="shared" si="103"/>
        <v>1011</v>
      </c>
      <c r="K1586" s="45">
        <f t="shared" si="104"/>
        <v>34.862068965517238</v>
      </c>
      <c r="L1586" s="45">
        <f>COUNTIFS($C$6:$C1586,C1586,$I$6:$I1586,I1586)</f>
        <v>2</v>
      </c>
      <c r="M1586" s="45" t="s">
        <v>387</v>
      </c>
    </row>
    <row r="1587" spans="1:13" x14ac:dyDescent="0.2">
      <c r="A1587" s="8" t="s">
        <v>159</v>
      </c>
      <c r="B1587" s="8" t="s">
        <v>87</v>
      </c>
      <c r="C1587" s="8" t="str">
        <f>UPPER(A1587)&amp;" "&amp;B1587</f>
        <v>TESARIK John</v>
      </c>
      <c r="D1587" s="8" t="s">
        <v>1</v>
      </c>
      <c r="E1587" s="8" t="s">
        <v>114</v>
      </c>
      <c r="F1587" s="9" t="s">
        <v>103</v>
      </c>
      <c r="G1587" s="20">
        <v>42435</v>
      </c>
      <c r="H1587" s="5">
        <v>169</v>
      </c>
      <c r="I1587" s="8" t="s">
        <v>114</v>
      </c>
      <c r="J1587" s="45">
        <f t="shared" si="103"/>
        <v>1011</v>
      </c>
      <c r="K1587" s="45">
        <f t="shared" si="104"/>
        <v>34.862068965517238</v>
      </c>
      <c r="L1587" s="45">
        <f>COUNTIFS($C$6:$C1587,C1587,$I$6:$I1587,I1587)</f>
        <v>3</v>
      </c>
      <c r="M1587" s="45" t="s">
        <v>387</v>
      </c>
    </row>
    <row r="1588" spans="1:13" x14ac:dyDescent="0.2">
      <c r="A1588" s="8" t="s">
        <v>159</v>
      </c>
      <c r="B1588" s="8" t="s">
        <v>87</v>
      </c>
      <c r="C1588" s="8" t="s">
        <v>300</v>
      </c>
      <c r="D1588" s="8" t="s">
        <v>1</v>
      </c>
      <c r="E1588" s="8" t="s">
        <v>114</v>
      </c>
      <c r="F1588" s="9" t="s">
        <v>103</v>
      </c>
      <c r="G1588" s="61">
        <v>42617</v>
      </c>
      <c r="H1588" s="5">
        <v>167</v>
      </c>
      <c r="I1588" s="8" t="s">
        <v>114</v>
      </c>
      <c r="J1588" s="45">
        <f t="shared" si="103"/>
        <v>1011</v>
      </c>
      <c r="K1588" s="45">
        <f t="shared" si="104"/>
        <v>34.862068965517238</v>
      </c>
      <c r="L1588" s="45">
        <f>COUNTIFS($C$6:$C1588,C1588,$I$6:$I1588,I1588)</f>
        <v>4</v>
      </c>
      <c r="M1588" s="45" t="s">
        <v>387</v>
      </c>
    </row>
    <row r="1589" spans="1:13" x14ac:dyDescent="0.2">
      <c r="A1589" s="8" t="s">
        <v>159</v>
      </c>
      <c r="B1589" s="8" t="s">
        <v>87</v>
      </c>
      <c r="C1589" s="8" t="str">
        <f t="shared" ref="C1589:C1606" si="107">UPPER(A1589)&amp;" "&amp;B1589</f>
        <v>TESARIK John</v>
      </c>
      <c r="D1589" s="8" t="s">
        <v>1</v>
      </c>
      <c r="E1589" s="8" t="s">
        <v>114</v>
      </c>
      <c r="F1589" s="9" t="s">
        <v>103</v>
      </c>
      <c r="G1589" s="20">
        <v>42477</v>
      </c>
      <c r="H1589" s="5">
        <v>163</v>
      </c>
      <c r="I1589" s="8" t="s">
        <v>114</v>
      </c>
      <c r="J1589" s="45">
        <f t="shared" si="103"/>
        <v>1011</v>
      </c>
      <c r="K1589" s="45">
        <f t="shared" si="104"/>
        <v>34.862068965517238</v>
      </c>
      <c r="L1589" s="45">
        <f>COUNTIFS($C$6:$C1589,C1589,$I$6:$I1589,I1589)</f>
        <v>5</v>
      </c>
      <c r="M1589" s="45" t="s">
        <v>387</v>
      </c>
    </row>
    <row r="1590" spans="1:13" x14ac:dyDescent="0.2">
      <c r="A1590" s="8" t="s">
        <v>159</v>
      </c>
      <c r="B1590" s="8" t="s">
        <v>87</v>
      </c>
      <c r="C1590" s="8" t="str">
        <f t="shared" si="107"/>
        <v>TESARIK John</v>
      </c>
      <c r="D1590" s="8" t="s">
        <v>1</v>
      </c>
      <c r="E1590" s="8" t="s">
        <v>114</v>
      </c>
      <c r="F1590" s="9" t="s">
        <v>103</v>
      </c>
      <c r="G1590" s="20">
        <v>42610</v>
      </c>
      <c r="H1590" s="5">
        <v>154</v>
      </c>
      <c r="I1590" s="8" t="s">
        <v>114</v>
      </c>
      <c r="J1590" s="45">
        <f t="shared" si="103"/>
        <v>1011</v>
      </c>
      <c r="K1590" s="45">
        <f t="shared" si="104"/>
        <v>34.862068965517238</v>
      </c>
      <c r="L1590" s="45">
        <f>COUNTIFS($C$6:$C1590,C1590,$I$6:$I1590,I1590)</f>
        <v>6</v>
      </c>
      <c r="M1590" s="45" t="s">
        <v>387</v>
      </c>
    </row>
    <row r="1591" spans="1:13" x14ac:dyDescent="0.2">
      <c r="A1591" s="8" t="s">
        <v>159</v>
      </c>
      <c r="B1591" s="8" t="s">
        <v>87</v>
      </c>
      <c r="C1591" s="8" t="str">
        <f t="shared" si="107"/>
        <v>TESARIK John</v>
      </c>
      <c r="D1591" s="8" t="s">
        <v>1</v>
      </c>
      <c r="E1591" s="8" t="s">
        <v>114</v>
      </c>
      <c r="F1591" s="9" t="s">
        <v>103</v>
      </c>
      <c r="G1591" s="20">
        <v>42386</v>
      </c>
      <c r="H1591" s="3"/>
      <c r="I1591" s="8"/>
      <c r="J1591" s="45">
        <f t="shared" si="103"/>
        <v>0</v>
      </c>
      <c r="K1591" s="45">
        <f t="shared" si="104"/>
        <v>0</v>
      </c>
      <c r="L1591" s="45">
        <f>COUNTIFS($C$6:$C1591,C1591,$I$6:$I1591,I1591)</f>
        <v>0</v>
      </c>
      <c r="M1591" s="45" t="s">
        <v>387</v>
      </c>
    </row>
    <row r="1592" spans="1:13" x14ac:dyDescent="0.2">
      <c r="A1592" s="8" t="s">
        <v>159</v>
      </c>
      <c r="B1592" s="8" t="s">
        <v>87</v>
      </c>
      <c r="C1592" s="8" t="str">
        <f t="shared" si="107"/>
        <v>TESARIK John</v>
      </c>
      <c r="D1592" s="8" t="s">
        <v>1</v>
      </c>
      <c r="E1592" s="8" t="s">
        <v>114</v>
      </c>
      <c r="F1592" s="9" t="s">
        <v>103</v>
      </c>
      <c r="G1592" s="20">
        <v>42400</v>
      </c>
      <c r="H1592" s="5"/>
      <c r="I1592" s="8"/>
      <c r="J1592" s="45">
        <f t="shared" si="103"/>
        <v>0</v>
      </c>
      <c r="K1592" s="45">
        <f t="shared" si="104"/>
        <v>0</v>
      </c>
      <c r="L1592" s="45">
        <f>COUNTIFS($C$6:$C1592,C1592,$I$6:$I1592,I1592)</f>
        <v>0</v>
      </c>
      <c r="M1592" s="45" t="s">
        <v>387</v>
      </c>
    </row>
    <row r="1593" spans="1:13" x14ac:dyDescent="0.2">
      <c r="A1593" s="8" t="s">
        <v>159</v>
      </c>
      <c r="B1593" s="8" t="s">
        <v>87</v>
      </c>
      <c r="C1593" s="8" t="str">
        <f t="shared" si="107"/>
        <v>TESARIK John</v>
      </c>
      <c r="D1593" s="8" t="s">
        <v>1</v>
      </c>
      <c r="E1593" s="8" t="s">
        <v>114</v>
      </c>
      <c r="F1593" s="9" t="s">
        <v>103</v>
      </c>
      <c r="G1593" s="20">
        <v>42407</v>
      </c>
      <c r="H1593" s="5"/>
      <c r="I1593" s="8"/>
      <c r="J1593" s="45">
        <f t="shared" si="103"/>
        <v>0</v>
      </c>
      <c r="K1593" s="45">
        <f t="shared" si="104"/>
        <v>0</v>
      </c>
      <c r="L1593" s="45">
        <f>COUNTIFS($C$6:$C1593,C1593,$I$6:$I1593,I1593)</f>
        <v>0</v>
      </c>
      <c r="M1593" s="45" t="s">
        <v>387</v>
      </c>
    </row>
    <row r="1594" spans="1:13" x14ac:dyDescent="0.2">
      <c r="A1594" s="8" t="s">
        <v>159</v>
      </c>
      <c r="B1594" s="8" t="s">
        <v>87</v>
      </c>
      <c r="C1594" s="8" t="str">
        <f t="shared" si="107"/>
        <v>TESARIK John</v>
      </c>
      <c r="D1594" s="8" t="s">
        <v>1</v>
      </c>
      <c r="E1594" s="8" t="s">
        <v>114</v>
      </c>
      <c r="F1594" s="9" t="s">
        <v>103</v>
      </c>
      <c r="G1594" s="20">
        <v>42414</v>
      </c>
      <c r="H1594" s="5"/>
      <c r="I1594" s="8"/>
      <c r="J1594" s="45">
        <f t="shared" si="103"/>
        <v>0</v>
      </c>
      <c r="K1594" s="45">
        <f t="shared" si="104"/>
        <v>0</v>
      </c>
      <c r="L1594" s="45">
        <f>COUNTIFS($C$6:$C1594,C1594,$I$6:$I1594,I1594)</f>
        <v>0</v>
      </c>
      <c r="M1594" s="45" t="s">
        <v>387</v>
      </c>
    </row>
    <row r="1595" spans="1:13" x14ac:dyDescent="0.2">
      <c r="A1595" s="8" t="s">
        <v>159</v>
      </c>
      <c r="B1595" s="8" t="s">
        <v>87</v>
      </c>
      <c r="C1595" s="8" t="str">
        <f t="shared" si="107"/>
        <v>TESARIK John</v>
      </c>
      <c r="D1595" s="8" t="s">
        <v>1</v>
      </c>
      <c r="E1595" s="8" t="s">
        <v>114</v>
      </c>
      <c r="F1595" s="9" t="s">
        <v>103</v>
      </c>
      <c r="G1595" s="20">
        <v>42421</v>
      </c>
      <c r="H1595" s="5"/>
      <c r="I1595" s="8"/>
      <c r="J1595" s="45">
        <f t="shared" si="103"/>
        <v>0</v>
      </c>
      <c r="K1595" s="45">
        <f t="shared" si="104"/>
        <v>0</v>
      </c>
      <c r="L1595" s="45">
        <f>COUNTIFS($C$6:$C1595,C1595,$I$6:$I1595,I1595)</f>
        <v>0</v>
      </c>
      <c r="M1595" s="45" t="s">
        <v>387</v>
      </c>
    </row>
    <row r="1596" spans="1:13" x14ac:dyDescent="0.2">
      <c r="A1596" s="8" t="s">
        <v>159</v>
      </c>
      <c r="B1596" s="8" t="s">
        <v>87</v>
      </c>
      <c r="C1596" s="8" t="str">
        <f t="shared" si="107"/>
        <v>TESARIK John</v>
      </c>
      <c r="D1596" s="8" t="s">
        <v>1</v>
      </c>
      <c r="E1596" s="8" t="s">
        <v>114</v>
      </c>
      <c r="F1596" s="9" t="s">
        <v>103</v>
      </c>
      <c r="G1596" s="20">
        <v>42428</v>
      </c>
      <c r="H1596" s="5"/>
      <c r="I1596" s="8"/>
      <c r="J1596" s="45">
        <f t="shared" si="103"/>
        <v>0</v>
      </c>
      <c r="K1596" s="45">
        <f t="shared" si="104"/>
        <v>0</v>
      </c>
      <c r="L1596" s="45">
        <f>COUNTIFS($C$6:$C1596,C1596,$I$6:$I1596,I1596)</f>
        <v>0</v>
      </c>
      <c r="M1596" s="45" t="s">
        <v>387</v>
      </c>
    </row>
    <row r="1597" spans="1:13" x14ac:dyDescent="0.2">
      <c r="A1597" s="8" t="s">
        <v>159</v>
      </c>
      <c r="B1597" s="8" t="s">
        <v>87</v>
      </c>
      <c r="C1597" s="8" t="str">
        <f t="shared" si="107"/>
        <v>TESARIK John</v>
      </c>
      <c r="D1597" s="8" t="s">
        <v>1</v>
      </c>
      <c r="E1597" s="8" t="s">
        <v>114</v>
      </c>
      <c r="F1597" s="9" t="s">
        <v>103</v>
      </c>
      <c r="G1597" s="20">
        <v>42442</v>
      </c>
      <c r="H1597" s="5"/>
      <c r="I1597" s="8"/>
      <c r="J1597" s="45">
        <f t="shared" si="103"/>
        <v>0</v>
      </c>
      <c r="K1597" s="45">
        <f t="shared" si="104"/>
        <v>0</v>
      </c>
      <c r="L1597" s="45">
        <f>COUNTIFS($C$6:$C1597,C1597,$I$6:$I1597,I1597)</f>
        <v>0</v>
      </c>
      <c r="M1597" s="45" t="s">
        <v>387</v>
      </c>
    </row>
    <row r="1598" spans="1:13" x14ac:dyDescent="0.2">
      <c r="A1598" s="8" t="s">
        <v>159</v>
      </c>
      <c r="B1598" s="8" t="s">
        <v>87</v>
      </c>
      <c r="C1598" s="8" t="str">
        <f t="shared" si="107"/>
        <v>TESARIK John</v>
      </c>
      <c r="D1598" s="8" t="s">
        <v>1</v>
      </c>
      <c r="E1598" s="8" t="s">
        <v>114</v>
      </c>
      <c r="F1598" s="9" t="s">
        <v>103</v>
      </c>
      <c r="G1598" s="20">
        <v>42449</v>
      </c>
      <c r="H1598" s="5"/>
      <c r="I1598" s="8"/>
      <c r="J1598" s="45">
        <f t="shared" si="103"/>
        <v>0</v>
      </c>
      <c r="K1598" s="45">
        <f t="shared" si="104"/>
        <v>0</v>
      </c>
      <c r="L1598" s="45">
        <f>COUNTIFS($C$6:$C1598,C1598,$I$6:$I1598,I1598)</f>
        <v>0</v>
      </c>
      <c r="M1598" s="45" t="s">
        <v>387</v>
      </c>
    </row>
    <row r="1599" spans="1:13" x14ac:dyDescent="0.2">
      <c r="A1599" s="8" t="s">
        <v>159</v>
      </c>
      <c r="B1599" s="8" t="s">
        <v>87</v>
      </c>
      <c r="C1599" s="8" t="str">
        <f t="shared" si="107"/>
        <v>TESARIK John</v>
      </c>
      <c r="D1599" s="8" t="s">
        <v>1</v>
      </c>
      <c r="E1599" s="8" t="s">
        <v>114</v>
      </c>
      <c r="F1599" s="9" t="s">
        <v>103</v>
      </c>
      <c r="G1599" s="20">
        <v>42505</v>
      </c>
      <c r="H1599" s="5"/>
      <c r="I1599" s="8"/>
      <c r="J1599" s="45">
        <f t="shared" si="103"/>
        <v>0</v>
      </c>
      <c r="K1599" s="45">
        <f t="shared" si="104"/>
        <v>0</v>
      </c>
      <c r="L1599" s="45">
        <f>COUNTIFS($C$6:$C1599,C1599,$I$6:$I1599,I1599)</f>
        <v>0</v>
      </c>
      <c r="M1599" s="45" t="s">
        <v>387</v>
      </c>
    </row>
    <row r="1600" spans="1:13" x14ac:dyDescent="0.2">
      <c r="A1600" s="8" t="s">
        <v>159</v>
      </c>
      <c r="B1600" s="8" t="s">
        <v>87</v>
      </c>
      <c r="C1600" s="8" t="str">
        <f t="shared" si="107"/>
        <v>TESARIK John</v>
      </c>
      <c r="D1600" s="8" t="s">
        <v>1</v>
      </c>
      <c r="E1600" s="8" t="s">
        <v>114</v>
      </c>
      <c r="F1600" s="9" t="s">
        <v>103</v>
      </c>
      <c r="G1600" s="20">
        <v>42512</v>
      </c>
      <c r="H1600" s="5"/>
      <c r="I1600" s="8"/>
      <c r="J1600" s="45">
        <f t="shared" si="103"/>
        <v>0</v>
      </c>
      <c r="K1600" s="45">
        <f t="shared" si="104"/>
        <v>0</v>
      </c>
      <c r="L1600" s="45">
        <f>COUNTIFS($C$6:$C1600,C1600,$I$6:$I1600,I1600)</f>
        <v>0</v>
      </c>
      <c r="M1600" s="45" t="s">
        <v>387</v>
      </c>
    </row>
    <row r="1601" spans="1:13" x14ac:dyDescent="0.2">
      <c r="A1601" s="8" t="s">
        <v>159</v>
      </c>
      <c r="B1601" s="8" t="s">
        <v>87</v>
      </c>
      <c r="C1601" s="8" t="str">
        <f t="shared" si="107"/>
        <v>TESARIK John</v>
      </c>
      <c r="D1601" s="8" t="s">
        <v>1</v>
      </c>
      <c r="E1601" s="8" t="s">
        <v>114</v>
      </c>
      <c r="F1601" s="9" t="s">
        <v>103</v>
      </c>
      <c r="G1601" s="20">
        <v>42519</v>
      </c>
      <c r="H1601" s="5"/>
      <c r="I1601" s="8"/>
      <c r="J1601" s="45">
        <f t="shared" si="103"/>
        <v>0</v>
      </c>
      <c r="K1601" s="45">
        <f t="shared" si="104"/>
        <v>0</v>
      </c>
      <c r="L1601" s="45">
        <f>COUNTIFS($C$6:$C1601,C1601,$I$6:$I1601,I1601)</f>
        <v>0</v>
      </c>
      <c r="M1601" s="45" t="s">
        <v>387</v>
      </c>
    </row>
    <row r="1602" spans="1:13" x14ac:dyDescent="0.2">
      <c r="A1602" s="8" t="s">
        <v>159</v>
      </c>
      <c r="B1602" s="8" t="s">
        <v>87</v>
      </c>
      <c r="C1602" s="8" t="str">
        <f t="shared" si="107"/>
        <v>TESARIK John</v>
      </c>
      <c r="D1602" s="8" t="s">
        <v>1</v>
      </c>
      <c r="E1602" s="8" t="s">
        <v>114</v>
      </c>
      <c r="F1602" s="9" t="s">
        <v>103</v>
      </c>
      <c r="G1602" s="20">
        <v>42526</v>
      </c>
      <c r="H1602" s="5"/>
      <c r="I1602" s="8"/>
      <c r="J1602" s="45">
        <f t="shared" si="103"/>
        <v>0</v>
      </c>
      <c r="K1602" s="45">
        <f t="shared" si="104"/>
        <v>0</v>
      </c>
      <c r="L1602" s="45">
        <f>COUNTIFS($C$6:$C1602,C1602,$I$6:$I1602,I1602)</f>
        <v>0</v>
      </c>
      <c r="M1602" s="45" t="s">
        <v>387</v>
      </c>
    </row>
    <row r="1603" spans="1:13" x14ac:dyDescent="0.2">
      <c r="A1603" s="8" t="s">
        <v>159</v>
      </c>
      <c r="B1603" s="8" t="s">
        <v>87</v>
      </c>
      <c r="C1603" s="8" t="str">
        <f t="shared" si="107"/>
        <v>TESARIK John</v>
      </c>
      <c r="D1603" s="8" t="s">
        <v>1</v>
      </c>
      <c r="E1603" s="8" t="s">
        <v>114</v>
      </c>
      <c r="F1603" s="9" t="s">
        <v>103</v>
      </c>
      <c r="G1603" s="20">
        <v>42540</v>
      </c>
      <c r="H1603" s="5"/>
      <c r="I1603" s="8"/>
      <c r="J1603" s="45">
        <f t="shared" si="103"/>
        <v>0</v>
      </c>
      <c r="K1603" s="45">
        <f t="shared" si="104"/>
        <v>0</v>
      </c>
      <c r="L1603" s="45">
        <f>COUNTIFS($C$6:$C1603,C1603,$I$6:$I1603,I1603)</f>
        <v>0</v>
      </c>
      <c r="M1603" s="45" t="s">
        <v>387</v>
      </c>
    </row>
    <row r="1604" spans="1:13" x14ac:dyDescent="0.2">
      <c r="A1604" s="8" t="s">
        <v>159</v>
      </c>
      <c r="B1604" s="8" t="s">
        <v>87</v>
      </c>
      <c r="C1604" s="8" t="str">
        <f t="shared" si="107"/>
        <v>TESARIK John</v>
      </c>
      <c r="D1604" s="8" t="s">
        <v>1</v>
      </c>
      <c r="E1604" s="8" t="s">
        <v>114</v>
      </c>
      <c r="F1604" s="9" t="s">
        <v>103</v>
      </c>
      <c r="G1604" s="20">
        <v>42554</v>
      </c>
      <c r="H1604" s="5"/>
      <c r="I1604" s="8"/>
      <c r="J1604" s="45">
        <f t="shared" si="103"/>
        <v>0</v>
      </c>
      <c r="K1604" s="45">
        <f t="shared" si="104"/>
        <v>0</v>
      </c>
      <c r="L1604" s="45">
        <f>COUNTIFS($C$6:$C1604,C1604,$I$6:$I1604,I1604)</f>
        <v>0</v>
      </c>
      <c r="M1604" s="45" t="s">
        <v>387</v>
      </c>
    </row>
    <row r="1605" spans="1:13" x14ac:dyDescent="0.2">
      <c r="A1605" s="8" t="s">
        <v>159</v>
      </c>
      <c r="B1605" s="8" t="s">
        <v>87</v>
      </c>
      <c r="C1605" s="8" t="str">
        <f t="shared" si="107"/>
        <v>TESARIK John</v>
      </c>
      <c r="D1605" s="8" t="s">
        <v>1</v>
      </c>
      <c r="E1605" s="8" t="s">
        <v>114</v>
      </c>
      <c r="F1605" s="9" t="s">
        <v>103</v>
      </c>
      <c r="G1605" s="20">
        <v>42561</v>
      </c>
      <c r="H1605" s="5"/>
      <c r="I1605" s="8"/>
      <c r="J1605" s="45">
        <f t="shared" si="103"/>
        <v>0</v>
      </c>
      <c r="K1605" s="45">
        <f t="shared" ref="K1605:K1668" si="108">IFERROR(J1605/$G$5,0)</f>
        <v>0</v>
      </c>
      <c r="L1605" s="45">
        <f>COUNTIFS($C$6:$C1605,C1605,$I$6:$I1605,I1605)</f>
        <v>0</v>
      </c>
      <c r="M1605" s="45" t="s">
        <v>387</v>
      </c>
    </row>
    <row r="1606" spans="1:13" x14ac:dyDescent="0.2">
      <c r="A1606" s="8" t="s">
        <v>159</v>
      </c>
      <c r="B1606" s="8" t="s">
        <v>87</v>
      </c>
      <c r="C1606" s="8" t="str">
        <f t="shared" si="107"/>
        <v>TESARIK John</v>
      </c>
      <c r="D1606" s="8" t="s">
        <v>1</v>
      </c>
      <c r="E1606" s="8" t="s">
        <v>114</v>
      </c>
      <c r="F1606" s="9" t="s">
        <v>103</v>
      </c>
      <c r="G1606" s="20">
        <v>42596</v>
      </c>
      <c r="H1606" s="5"/>
      <c r="I1606" s="8"/>
      <c r="J1606" s="45">
        <f t="shared" si="103"/>
        <v>0</v>
      </c>
      <c r="K1606" s="45">
        <f t="shared" si="108"/>
        <v>0</v>
      </c>
      <c r="L1606" s="45">
        <f>COUNTIFS($C$6:$C1606,C1606,$I$6:$I1606,I1606)</f>
        <v>0</v>
      </c>
      <c r="M1606" s="45" t="s">
        <v>387</v>
      </c>
    </row>
    <row r="1607" spans="1:13" x14ac:dyDescent="0.2">
      <c r="A1607" s="8" t="s">
        <v>159</v>
      </c>
      <c r="B1607" s="8" t="s">
        <v>87</v>
      </c>
      <c r="C1607" s="8" t="s">
        <v>300</v>
      </c>
      <c r="D1607" s="8" t="s">
        <v>1</v>
      </c>
      <c r="E1607" s="8" t="s">
        <v>114</v>
      </c>
      <c r="F1607" s="9" t="s">
        <v>103</v>
      </c>
      <c r="G1607" s="61">
        <v>42624</v>
      </c>
      <c r="H1607" s="5"/>
      <c r="I1607" s="8"/>
      <c r="J1607" s="45">
        <f t="shared" ref="J1607:J1670" si="109">SUMIFS($H$6:$H$3208,$C$6:$C$3208,$C1607,$I$6:$I$3208,$I1607)</f>
        <v>0</v>
      </c>
      <c r="K1607" s="45">
        <f t="shared" si="108"/>
        <v>0</v>
      </c>
      <c r="L1607" s="45">
        <f>COUNTIFS($C$6:$C1607,C1607,$I$6:$I1607,I1607)</f>
        <v>0</v>
      </c>
      <c r="M1607" s="45" t="s">
        <v>387</v>
      </c>
    </row>
    <row r="1608" spans="1:13" x14ac:dyDescent="0.2">
      <c r="A1608" s="8" t="s">
        <v>159</v>
      </c>
      <c r="B1608" s="8" t="s">
        <v>87</v>
      </c>
      <c r="C1608" s="8" t="s">
        <v>300</v>
      </c>
      <c r="D1608" s="8" t="s">
        <v>1</v>
      </c>
      <c r="E1608" s="8" t="s">
        <v>114</v>
      </c>
      <c r="F1608" s="9" t="s">
        <v>103</v>
      </c>
      <c r="G1608" s="61">
        <v>42631</v>
      </c>
      <c r="H1608" s="5"/>
      <c r="I1608" s="8"/>
      <c r="J1608" s="45">
        <f t="shared" si="109"/>
        <v>0</v>
      </c>
      <c r="K1608" s="45">
        <f t="shared" si="108"/>
        <v>0</v>
      </c>
      <c r="L1608" s="45">
        <f>COUNTIFS($C$6:$C1608,C1608,$I$6:$I1608,I1608)</f>
        <v>0</v>
      </c>
      <c r="M1608" s="45" t="s">
        <v>387</v>
      </c>
    </row>
    <row r="1609" spans="1:13" x14ac:dyDescent="0.2">
      <c r="A1609" s="8" t="s">
        <v>159</v>
      </c>
      <c r="B1609" s="8" t="s">
        <v>87</v>
      </c>
      <c r="C1609" s="8" t="s">
        <v>300</v>
      </c>
      <c r="D1609" s="8" t="s">
        <v>1</v>
      </c>
      <c r="E1609" s="8" t="s">
        <v>114</v>
      </c>
      <c r="F1609" s="9" t="s">
        <v>103</v>
      </c>
      <c r="G1609" s="61">
        <v>42652</v>
      </c>
      <c r="H1609" s="5"/>
      <c r="I1609" s="8"/>
      <c r="J1609" s="45">
        <f t="shared" si="109"/>
        <v>0</v>
      </c>
      <c r="K1609" s="45">
        <f t="shared" si="108"/>
        <v>0</v>
      </c>
      <c r="L1609" s="45">
        <f>COUNTIFS($C$6:$C1609,C1609,$I$6:$I1609,I1609)</f>
        <v>0</v>
      </c>
      <c r="M1609" s="45" t="s">
        <v>387</v>
      </c>
    </row>
    <row r="1610" spans="1:13" x14ac:dyDescent="0.2">
      <c r="A1610" s="8" t="s">
        <v>159</v>
      </c>
      <c r="B1610" s="8" t="s">
        <v>87</v>
      </c>
      <c r="C1610" s="8" t="s">
        <v>300</v>
      </c>
      <c r="D1610" s="8" t="s">
        <v>1</v>
      </c>
      <c r="E1610" s="8" t="s">
        <v>114</v>
      </c>
      <c r="F1610" s="9" t="s">
        <v>103</v>
      </c>
      <c r="G1610" s="61">
        <v>42645</v>
      </c>
      <c r="H1610" s="5"/>
      <c r="I1610" s="8"/>
      <c r="J1610" s="45">
        <f t="shared" si="109"/>
        <v>0</v>
      </c>
      <c r="K1610" s="45">
        <f t="shared" si="108"/>
        <v>0</v>
      </c>
      <c r="L1610" s="45">
        <f>COUNTIFS($C$6:$C1610,C1610,$I$6:$I1610,I1610)</f>
        <v>0</v>
      </c>
      <c r="M1610" s="45" t="s">
        <v>387</v>
      </c>
    </row>
    <row r="1611" spans="1:13" x14ac:dyDescent="0.2">
      <c r="A1611" s="8" t="s">
        <v>159</v>
      </c>
      <c r="B1611" s="8" t="s">
        <v>87</v>
      </c>
      <c r="C1611" s="8" t="s">
        <v>300</v>
      </c>
      <c r="D1611" s="8" t="s">
        <v>1</v>
      </c>
      <c r="E1611" s="8" t="s">
        <v>114</v>
      </c>
      <c r="F1611" s="9" t="s">
        <v>103</v>
      </c>
      <c r="G1611" s="61">
        <v>42659</v>
      </c>
      <c r="H1611" s="5"/>
      <c r="I1611" s="8"/>
      <c r="J1611" s="45">
        <f t="shared" si="109"/>
        <v>0</v>
      </c>
      <c r="K1611" s="45">
        <f t="shared" si="108"/>
        <v>0</v>
      </c>
      <c r="L1611" s="45">
        <f>COUNTIFS($C$6:$C1611,C1611,$I$6:$I1611,I1611)</f>
        <v>0</v>
      </c>
      <c r="M1611" s="45" t="s">
        <v>387</v>
      </c>
    </row>
    <row r="1612" spans="1:13" x14ac:dyDescent="0.2">
      <c r="A1612" s="8" t="s">
        <v>159</v>
      </c>
      <c r="B1612" s="8" t="s">
        <v>87</v>
      </c>
      <c r="C1612" s="8" t="s">
        <v>300</v>
      </c>
      <c r="D1612" s="8" t="s">
        <v>1</v>
      </c>
      <c r="E1612" s="8" t="s">
        <v>114</v>
      </c>
      <c r="F1612" s="9" t="s">
        <v>103</v>
      </c>
      <c r="G1612" s="61">
        <v>42666</v>
      </c>
      <c r="H1612" s="5"/>
      <c r="I1612" s="8"/>
      <c r="J1612" s="45">
        <f t="shared" si="109"/>
        <v>0</v>
      </c>
      <c r="K1612" s="45">
        <f t="shared" si="108"/>
        <v>0</v>
      </c>
      <c r="L1612" s="45">
        <f>COUNTIFS($C$6:$C1612,C1612,$I$6:$I1612,I1612)</f>
        <v>0</v>
      </c>
      <c r="M1612" s="45" t="s">
        <v>387</v>
      </c>
    </row>
    <row r="1613" spans="1:13" x14ac:dyDescent="0.2">
      <c r="A1613" s="8" t="s">
        <v>159</v>
      </c>
      <c r="B1613" s="8" t="s">
        <v>87</v>
      </c>
      <c r="C1613" s="8" t="s">
        <v>300</v>
      </c>
      <c r="D1613" s="8" t="s">
        <v>1</v>
      </c>
      <c r="E1613" s="8" t="s">
        <v>114</v>
      </c>
      <c r="F1613" s="9" t="s">
        <v>103</v>
      </c>
      <c r="G1613" s="61">
        <v>42673</v>
      </c>
      <c r="H1613" s="5"/>
      <c r="I1613" s="8"/>
      <c r="J1613" s="45">
        <f t="shared" si="109"/>
        <v>0</v>
      </c>
      <c r="K1613" s="45">
        <f t="shared" si="108"/>
        <v>0</v>
      </c>
      <c r="L1613" s="45">
        <f>COUNTIFS($C$6:$C1613,C1613,$I$6:$I1613,I1613)</f>
        <v>0</v>
      </c>
      <c r="M1613" s="45" t="s">
        <v>387</v>
      </c>
    </row>
    <row r="1614" spans="1:13" x14ac:dyDescent="0.2">
      <c r="A1614" s="8" t="s">
        <v>158</v>
      </c>
      <c r="B1614" s="8" t="s">
        <v>90</v>
      </c>
      <c r="C1614" s="8" t="str">
        <f t="shared" ref="C1614:C1634" si="110">UPPER(A1614)&amp;" "&amp;B1614</f>
        <v>THACKERAY Darren</v>
      </c>
      <c r="D1614" s="8" t="s">
        <v>1</v>
      </c>
      <c r="E1614" s="8" t="s">
        <v>114</v>
      </c>
      <c r="F1614" s="9" t="s">
        <v>103</v>
      </c>
      <c r="G1614" s="20">
        <v>42512</v>
      </c>
      <c r="H1614" s="5">
        <v>173</v>
      </c>
      <c r="I1614" s="8" t="s">
        <v>114</v>
      </c>
      <c r="J1614" s="45">
        <f t="shared" si="109"/>
        <v>791</v>
      </c>
      <c r="K1614" s="45">
        <f t="shared" si="108"/>
        <v>27.275862068965516</v>
      </c>
      <c r="L1614" s="45">
        <f>COUNTIFS($C$6:$C1614,C1614,$I$6:$I1614,I1614)</f>
        <v>1</v>
      </c>
      <c r="M1614" s="45" t="s">
        <v>387</v>
      </c>
    </row>
    <row r="1615" spans="1:13" x14ac:dyDescent="0.2">
      <c r="A1615" s="8" t="s">
        <v>158</v>
      </c>
      <c r="B1615" s="8" t="s">
        <v>90</v>
      </c>
      <c r="C1615" s="8" t="str">
        <f t="shared" si="110"/>
        <v>THACKERAY Darren</v>
      </c>
      <c r="D1615" s="8" t="s">
        <v>1</v>
      </c>
      <c r="E1615" s="8" t="s">
        <v>114</v>
      </c>
      <c r="F1615" s="9" t="s">
        <v>103</v>
      </c>
      <c r="G1615" s="20">
        <v>42526</v>
      </c>
      <c r="H1615" s="5">
        <v>167</v>
      </c>
      <c r="I1615" s="8" t="str">
        <f>E1615</f>
        <v>COMP SIGHT</v>
      </c>
      <c r="J1615" s="45">
        <f t="shared" si="109"/>
        <v>791</v>
      </c>
      <c r="K1615" s="45">
        <f t="shared" si="108"/>
        <v>27.275862068965516</v>
      </c>
      <c r="L1615" s="45">
        <f>COUNTIFS($C$6:$C1615,C1615,$I$6:$I1615,I1615)</f>
        <v>2</v>
      </c>
      <c r="M1615" s="45" t="s">
        <v>387</v>
      </c>
    </row>
    <row r="1616" spans="1:13" x14ac:dyDescent="0.2">
      <c r="A1616" s="8" t="s">
        <v>158</v>
      </c>
      <c r="B1616" s="8" t="s">
        <v>90</v>
      </c>
      <c r="C1616" s="8" t="str">
        <f t="shared" si="110"/>
        <v>THACKERAY Darren</v>
      </c>
      <c r="D1616" s="8" t="s">
        <v>1</v>
      </c>
      <c r="E1616" s="8" t="s">
        <v>114</v>
      </c>
      <c r="F1616" s="9" t="s">
        <v>103</v>
      </c>
      <c r="G1616" s="20">
        <v>42435</v>
      </c>
      <c r="H1616" s="5">
        <v>163</v>
      </c>
      <c r="I1616" s="8" t="s">
        <v>114</v>
      </c>
      <c r="J1616" s="45">
        <f t="shared" si="109"/>
        <v>791</v>
      </c>
      <c r="K1616" s="45">
        <f t="shared" si="108"/>
        <v>27.275862068965516</v>
      </c>
      <c r="L1616" s="45">
        <f>COUNTIFS($C$6:$C1616,C1616,$I$6:$I1616,I1616)</f>
        <v>3</v>
      </c>
      <c r="M1616" s="45" t="s">
        <v>387</v>
      </c>
    </row>
    <row r="1617" spans="1:13" x14ac:dyDescent="0.2">
      <c r="A1617" s="8" t="s">
        <v>158</v>
      </c>
      <c r="B1617" s="8" t="s">
        <v>90</v>
      </c>
      <c r="C1617" s="8" t="str">
        <f t="shared" si="110"/>
        <v>THACKERAY Darren</v>
      </c>
      <c r="D1617" s="8" t="s">
        <v>1</v>
      </c>
      <c r="E1617" s="8" t="s">
        <v>114</v>
      </c>
      <c r="F1617" s="9" t="s">
        <v>103</v>
      </c>
      <c r="G1617" s="20">
        <v>42463</v>
      </c>
      <c r="H1617" s="5">
        <v>162</v>
      </c>
      <c r="I1617" s="8" t="s">
        <v>114</v>
      </c>
      <c r="J1617" s="45">
        <f t="shared" si="109"/>
        <v>791</v>
      </c>
      <c r="K1617" s="45">
        <f t="shared" si="108"/>
        <v>27.275862068965516</v>
      </c>
      <c r="L1617" s="45">
        <f>COUNTIFS($C$6:$C1617,C1617,$I$6:$I1617,I1617)</f>
        <v>4</v>
      </c>
      <c r="M1617" s="45" t="s">
        <v>387</v>
      </c>
    </row>
    <row r="1618" spans="1:13" x14ac:dyDescent="0.2">
      <c r="A1618" s="8" t="s">
        <v>158</v>
      </c>
      <c r="B1618" s="8" t="s">
        <v>90</v>
      </c>
      <c r="C1618" s="8" t="str">
        <f t="shared" si="110"/>
        <v>THACKERAY Darren</v>
      </c>
      <c r="D1618" s="8" t="s">
        <v>1</v>
      </c>
      <c r="E1618" s="8" t="s">
        <v>114</v>
      </c>
      <c r="F1618" s="9" t="s">
        <v>103</v>
      </c>
      <c r="G1618" s="20">
        <v>42449</v>
      </c>
      <c r="H1618" s="5">
        <v>126</v>
      </c>
      <c r="I1618" s="8" t="s">
        <v>114</v>
      </c>
      <c r="J1618" s="45">
        <f t="shared" si="109"/>
        <v>791</v>
      </c>
      <c r="K1618" s="45">
        <f t="shared" si="108"/>
        <v>27.275862068965516</v>
      </c>
      <c r="L1618" s="45">
        <f>COUNTIFS($C$6:$C1618,C1618,$I$6:$I1618,I1618)</f>
        <v>5</v>
      </c>
      <c r="M1618" s="45" t="s">
        <v>387</v>
      </c>
    </row>
    <row r="1619" spans="1:13" x14ac:dyDescent="0.2">
      <c r="A1619" s="8" t="s">
        <v>158</v>
      </c>
      <c r="B1619" s="8" t="s">
        <v>90</v>
      </c>
      <c r="C1619" s="8" t="str">
        <f t="shared" si="110"/>
        <v>THACKERAY Darren</v>
      </c>
      <c r="D1619" s="8" t="s">
        <v>1</v>
      </c>
      <c r="E1619" s="8" t="s">
        <v>114</v>
      </c>
      <c r="F1619" s="9" t="s">
        <v>103</v>
      </c>
      <c r="G1619" s="20">
        <v>42386</v>
      </c>
      <c r="H1619" s="3"/>
      <c r="I1619" s="8"/>
      <c r="J1619" s="45">
        <f t="shared" si="109"/>
        <v>0</v>
      </c>
      <c r="K1619" s="45">
        <f t="shared" si="108"/>
        <v>0</v>
      </c>
      <c r="L1619" s="45">
        <f>COUNTIFS($C$6:$C1619,C1619,$I$6:$I1619,I1619)</f>
        <v>0</v>
      </c>
      <c r="M1619" s="45" t="s">
        <v>387</v>
      </c>
    </row>
    <row r="1620" spans="1:13" x14ac:dyDescent="0.2">
      <c r="A1620" s="8" t="s">
        <v>158</v>
      </c>
      <c r="B1620" s="8" t="s">
        <v>90</v>
      </c>
      <c r="C1620" s="8" t="str">
        <f t="shared" si="110"/>
        <v>THACKERAY Darren</v>
      </c>
      <c r="D1620" s="8" t="s">
        <v>1</v>
      </c>
      <c r="E1620" s="8" t="s">
        <v>114</v>
      </c>
      <c r="F1620" s="9" t="s">
        <v>103</v>
      </c>
      <c r="G1620" s="20">
        <v>42400</v>
      </c>
      <c r="H1620" s="5"/>
      <c r="I1620" s="8"/>
      <c r="J1620" s="45">
        <f t="shared" si="109"/>
        <v>0</v>
      </c>
      <c r="K1620" s="45">
        <f t="shared" si="108"/>
        <v>0</v>
      </c>
      <c r="L1620" s="45">
        <f>COUNTIFS($C$6:$C1620,C1620,$I$6:$I1620,I1620)</f>
        <v>0</v>
      </c>
      <c r="M1620" s="45" t="s">
        <v>387</v>
      </c>
    </row>
    <row r="1621" spans="1:13" x14ac:dyDescent="0.2">
      <c r="A1621" s="8" t="s">
        <v>158</v>
      </c>
      <c r="B1621" s="8" t="s">
        <v>90</v>
      </c>
      <c r="C1621" s="8" t="str">
        <f t="shared" si="110"/>
        <v>THACKERAY Darren</v>
      </c>
      <c r="D1621" s="8" t="s">
        <v>1</v>
      </c>
      <c r="E1621" s="8" t="s">
        <v>114</v>
      </c>
      <c r="F1621" s="9" t="s">
        <v>103</v>
      </c>
      <c r="G1621" s="20">
        <v>42407</v>
      </c>
      <c r="H1621" s="5"/>
      <c r="I1621" s="8"/>
      <c r="J1621" s="45">
        <f t="shared" si="109"/>
        <v>0</v>
      </c>
      <c r="K1621" s="45">
        <f t="shared" si="108"/>
        <v>0</v>
      </c>
      <c r="L1621" s="45">
        <f>COUNTIFS($C$6:$C1621,C1621,$I$6:$I1621,I1621)</f>
        <v>0</v>
      </c>
      <c r="M1621" s="45" t="s">
        <v>387</v>
      </c>
    </row>
    <row r="1622" spans="1:13" x14ac:dyDescent="0.2">
      <c r="A1622" s="8" t="s">
        <v>158</v>
      </c>
      <c r="B1622" s="8" t="s">
        <v>90</v>
      </c>
      <c r="C1622" s="8" t="str">
        <f t="shared" si="110"/>
        <v>THACKERAY Darren</v>
      </c>
      <c r="D1622" s="8" t="s">
        <v>1</v>
      </c>
      <c r="E1622" s="8" t="s">
        <v>114</v>
      </c>
      <c r="F1622" s="9" t="s">
        <v>103</v>
      </c>
      <c r="G1622" s="20">
        <v>42414</v>
      </c>
      <c r="H1622" s="5"/>
      <c r="I1622" s="8"/>
      <c r="J1622" s="45">
        <f t="shared" si="109"/>
        <v>0</v>
      </c>
      <c r="K1622" s="45">
        <f t="shared" si="108"/>
        <v>0</v>
      </c>
      <c r="L1622" s="45">
        <f>COUNTIFS($C$6:$C1622,C1622,$I$6:$I1622,I1622)</f>
        <v>0</v>
      </c>
      <c r="M1622" s="45" t="s">
        <v>387</v>
      </c>
    </row>
    <row r="1623" spans="1:13" x14ac:dyDescent="0.2">
      <c r="A1623" s="8" t="s">
        <v>158</v>
      </c>
      <c r="B1623" s="8" t="s">
        <v>90</v>
      </c>
      <c r="C1623" s="8" t="str">
        <f t="shared" si="110"/>
        <v>THACKERAY Darren</v>
      </c>
      <c r="D1623" s="8" t="s">
        <v>1</v>
      </c>
      <c r="E1623" s="8" t="s">
        <v>114</v>
      </c>
      <c r="F1623" s="9" t="s">
        <v>103</v>
      </c>
      <c r="G1623" s="20">
        <v>42421</v>
      </c>
      <c r="H1623" s="5"/>
      <c r="I1623" s="8"/>
      <c r="J1623" s="45">
        <f t="shared" si="109"/>
        <v>0</v>
      </c>
      <c r="K1623" s="45">
        <f t="shared" si="108"/>
        <v>0</v>
      </c>
      <c r="L1623" s="45">
        <f>COUNTIFS($C$6:$C1623,C1623,$I$6:$I1623,I1623)</f>
        <v>0</v>
      </c>
      <c r="M1623" s="45" t="s">
        <v>387</v>
      </c>
    </row>
    <row r="1624" spans="1:13" x14ac:dyDescent="0.2">
      <c r="A1624" s="8" t="s">
        <v>158</v>
      </c>
      <c r="B1624" s="8" t="s">
        <v>90</v>
      </c>
      <c r="C1624" s="8" t="str">
        <f t="shared" si="110"/>
        <v>THACKERAY Darren</v>
      </c>
      <c r="D1624" s="8" t="s">
        <v>1</v>
      </c>
      <c r="E1624" s="8" t="s">
        <v>114</v>
      </c>
      <c r="F1624" s="9" t="s">
        <v>103</v>
      </c>
      <c r="G1624" s="20">
        <v>42428</v>
      </c>
      <c r="H1624" s="5"/>
      <c r="I1624" s="8"/>
      <c r="J1624" s="45">
        <f t="shared" si="109"/>
        <v>0</v>
      </c>
      <c r="K1624" s="45">
        <f t="shared" si="108"/>
        <v>0</v>
      </c>
      <c r="L1624" s="45">
        <f>COUNTIFS($C$6:$C1624,C1624,$I$6:$I1624,I1624)</f>
        <v>0</v>
      </c>
      <c r="M1624" s="45" t="s">
        <v>387</v>
      </c>
    </row>
    <row r="1625" spans="1:13" x14ac:dyDescent="0.2">
      <c r="A1625" s="8" t="s">
        <v>158</v>
      </c>
      <c r="B1625" s="8" t="s">
        <v>90</v>
      </c>
      <c r="C1625" s="8" t="str">
        <f t="shared" si="110"/>
        <v>THACKERAY Darren</v>
      </c>
      <c r="D1625" s="8" t="s">
        <v>1</v>
      </c>
      <c r="E1625" s="8" t="s">
        <v>114</v>
      </c>
      <c r="F1625" s="9" t="s">
        <v>103</v>
      </c>
      <c r="G1625" s="20">
        <v>42442</v>
      </c>
      <c r="H1625" s="5"/>
      <c r="I1625" s="8"/>
      <c r="J1625" s="45">
        <f t="shared" si="109"/>
        <v>0</v>
      </c>
      <c r="K1625" s="45">
        <f t="shared" si="108"/>
        <v>0</v>
      </c>
      <c r="L1625" s="45">
        <f>COUNTIFS($C$6:$C1625,C1625,$I$6:$I1625,I1625)</f>
        <v>0</v>
      </c>
      <c r="M1625" s="45" t="s">
        <v>387</v>
      </c>
    </row>
    <row r="1626" spans="1:13" x14ac:dyDescent="0.2">
      <c r="A1626" s="8" t="s">
        <v>158</v>
      </c>
      <c r="B1626" s="8" t="s">
        <v>90</v>
      </c>
      <c r="C1626" s="8" t="str">
        <f t="shared" si="110"/>
        <v>THACKERAY Darren</v>
      </c>
      <c r="D1626" s="8" t="s">
        <v>1</v>
      </c>
      <c r="E1626" s="8" t="s">
        <v>114</v>
      </c>
      <c r="F1626" s="9" t="s">
        <v>103</v>
      </c>
      <c r="G1626" s="20">
        <v>42477</v>
      </c>
      <c r="H1626" s="5"/>
      <c r="I1626" s="8"/>
      <c r="J1626" s="45">
        <f t="shared" si="109"/>
        <v>0</v>
      </c>
      <c r="K1626" s="45">
        <f t="shared" si="108"/>
        <v>0</v>
      </c>
      <c r="L1626" s="45">
        <f>COUNTIFS($C$6:$C1626,C1626,$I$6:$I1626,I1626)</f>
        <v>0</v>
      </c>
      <c r="M1626" s="45" t="s">
        <v>387</v>
      </c>
    </row>
    <row r="1627" spans="1:13" x14ac:dyDescent="0.2">
      <c r="A1627" s="8" t="s">
        <v>158</v>
      </c>
      <c r="B1627" s="8" t="s">
        <v>90</v>
      </c>
      <c r="C1627" s="8" t="str">
        <f t="shared" si="110"/>
        <v>THACKERAY Darren</v>
      </c>
      <c r="D1627" s="8" t="s">
        <v>1</v>
      </c>
      <c r="E1627" s="8" t="s">
        <v>114</v>
      </c>
      <c r="F1627" s="9" t="s">
        <v>103</v>
      </c>
      <c r="G1627" s="20">
        <v>42505</v>
      </c>
      <c r="H1627" s="5"/>
      <c r="I1627" s="8"/>
      <c r="J1627" s="45">
        <f t="shared" si="109"/>
        <v>0</v>
      </c>
      <c r="K1627" s="45">
        <f t="shared" si="108"/>
        <v>0</v>
      </c>
      <c r="L1627" s="45">
        <f>COUNTIFS($C$6:$C1627,C1627,$I$6:$I1627,I1627)</f>
        <v>0</v>
      </c>
      <c r="M1627" s="45" t="s">
        <v>387</v>
      </c>
    </row>
    <row r="1628" spans="1:13" x14ac:dyDescent="0.2">
      <c r="A1628" s="8" t="s">
        <v>158</v>
      </c>
      <c r="B1628" s="8" t="s">
        <v>90</v>
      </c>
      <c r="C1628" s="8" t="str">
        <f t="shared" si="110"/>
        <v>THACKERAY Darren</v>
      </c>
      <c r="D1628" s="8" t="s">
        <v>1</v>
      </c>
      <c r="E1628" s="8" t="s">
        <v>114</v>
      </c>
      <c r="F1628" s="9" t="s">
        <v>103</v>
      </c>
      <c r="G1628" s="20">
        <v>42519</v>
      </c>
      <c r="H1628" s="5"/>
      <c r="I1628" s="8"/>
      <c r="J1628" s="45">
        <f t="shared" si="109"/>
        <v>0</v>
      </c>
      <c r="K1628" s="45">
        <f t="shared" si="108"/>
        <v>0</v>
      </c>
      <c r="L1628" s="45">
        <f>COUNTIFS($C$6:$C1628,C1628,$I$6:$I1628,I1628)</f>
        <v>0</v>
      </c>
      <c r="M1628" s="45" t="s">
        <v>387</v>
      </c>
    </row>
    <row r="1629" spans="1:13" x14ac:dyDescent="0.2">
      <c r="A1629" s="8" t="s">
        <v>158</v>
      </c>
      <c r="B1629" s="8" t="s">
        <v>90</v>
      </c>
      <c r="C1629" s="8" t="str">
        <f t="shared" si="110"/>
        <v>THACKERAY Darren</v>
      </c>
      <c r="D1629" s="8" t="s">
        <v>1</v>
      </c>
      <c r="E1629" s="8" t="s">
        <v>114</v>
      </c>
      <c r="F1629" s="9" t="s">
        <v>103</v>
      </c>
      <c r="G1629" s="20">
        <v>42540</v>
      </c>
      <c r="H1629" s="5"/>
      <c r="I1629" s="8"/>
      <c r="J1629" s="45">
        <f t="shared" si="109"/>
        <v>0</v>
      </c>
      <c r="K1629" s="45">
        <f t="shared" si="108"/>
        <v>0</v>
      </c>
      <c r="L1629" s="45">
        <f>COUNTIFS($C$6:$C1629,C1629,$I$6:$I1629,I1629)</f>
        <v>0</v>
      </c>
      <c r="M1629" s="45" t="s">
        <v>387</v>
      </c>
    </row>
    <row r="1630" spans="1:13" x14ac:dyDescent="0.2">
      <c r="A1630" s="8" t="s">
        <v>158</v>
      </c>
      <c r="B1630" s="8" t="s">
        <v>90</v>
      </c>
      <c r="C1630" s="8" t="str">
        <f t="shared" si="110"/>
        <v>THACKERAY Darren</v>
      </c>
      <c r="D1630" s="8" t="s">
        <v>1</v>
      </c>
      <c r="E1630" s="8" t="s">
        <v>114</v>
      </c>
      <c r="F1630" s="9" t="s">
        <v>103</v>
      </c>
      <c r="G1630" s="20">
        <v>42554</v>
      </c>
      <c r="H1630" s="5"/>
      <c r="I1630" s="8"/>
      <c r="J1630" s="45">
        <f t="shared" si="109"/>
        <v>0</v>
      </c>
      <c r="K1630" s="45">
        <f t="shared" si="108"/>
        <v>0</v>
      </c>
      <c r="L1630" s="45">
        <f>COUNTIFS($C$6:$C1630,C1630,$I$6:$I1630,I1630)</f>
        <v>0</v>
      </c>
      <c r="M1630" s="45" t="s">
        <v>387</v>
      </c>
    </row>
    <row r="1631" spans="1:13" x14ac:dyDescent="0.2">
      <c r="A1631" s="8" t="s">
        <v>158</v>
      </c>
      <c r="B1631" s="8" t="s">
        <v>90</v>
      </c>
      <c r="C1631" s="8" t="str">
        <f t="shared" si="110"/>
        <v>THACKERAY Darren</v>
      </c>
      <c r="D1631" s="8" t="s">
        <v>1</v>
      </c>
      <c r="E1631" s="8" t="s">
        <v>114</v>
      </c>
      <c r="F1631" s="9" t="s">
        <v>103</v>
      </c>
      <c r="G1631" s="20">
        <v>42561</v>
      </c>
      <c r="H1631" s="5"/>
      <c r="I1631" s="8"/>
      <c r="J1631" s="45">
        <f t="shared" si="109"/>
        <v>0</v>
      </c>
      <c r="K1631" s="45">
        <f t="shared" si="108"/>
        <v>0</v>
      </c>
      <c r="L1631" s="45">
        <f>COUNTIFS($C$6:$C1631,C1631,$I$6:$I1631,I1631)</f>
        <v>0</v>
      </c>
      <c r="M1631" s="45" t="s">
        <v>387</v>
      </c>
    </row>
    <row r="1632" spans="1:13" x14ac:dyDescent="0.2">
      <c r="A1632" s="8" t="s">
        <v>158</v>
      </c>
      <c r="B1632" s="8" t="s">
        <v>90</v>
      </c>
      <c r="C1632" s="8" t="str">
        <f t="shared" si="110"/>
        <v>THACKERAY Darren</v>
      </c>
      <c r="D1632" s="8" t="s">
        <v>1</v>
      </c>
      <c r="E1632" s="8" t="s">
        <v>114</v>
      </c>
      <c r="F1632" s="9" t="s">
        <v>103</v>
      </c>
      <c r="G1632" s="20">
        <v>42589</v>
      </c>
      <c r="H1632" s="5"/>
      <c r="I1632" s="8"/>
      <c r="J1632" s="45">
        <f t="shared" si="109"/>
        <v>0</v>
      </c>
      <c r="K1632" s="45">
        <f t="shared" si="108"/>
        <v>0</v>
      </c>
      <c r="L1632" s="45">
        <f>COUNTIFS($C$6:$C1632,C1632,$I$6:$I1632,I1632)</f>
        <v>0</v>
      </c>
      <c r="M1632" s="45" t="s">
        <v>387</v>
      </c>
    </row>
    <row r="1633" spans="1:13" x14ac:dyDescent="0.2">
      <c r="A1633" s="8" t="s">
        <v>158</v>
      </c>
      <c r="B1633" s="8" t="s">
        <v>90</v>
      </c>
      <c r="C1633" s="8" t="str">
        <f t="shared" si="110"/>
        <v>THACKERAY Darren</v>
      </c>
      <c r="D1633" s="8" t="s">
        <v>1</v>
      </c>
      <c r="E1633" s="8" t="s">
        <v>114</v>
      </c>
      <c r="F1633" s="9" t="s">
        <v>103</v>
      </c>
      <c r="G1633" s="20">
        <v>42596</v>
      </c>
      <c r="H1633" s="5"/>
      <c r="I1633" s="8"/>
      <c r="J1633" s="45">
        <f t="shared" si="109"/>
        <v>0</v>
      </c>
      <c r="K1633" s="45">
        <f t="shared" si="108"/>
        <v>0</v>
      </c>
      <c r="L1633" s="45">
        <f>COUNTIFS($C$6:$C1633,C1633,$I$6:$I1633,I1633)</f>
        <v>0</v>
      </c>
      <c r="M1633" s="45" t="s">
        <v>387</v>
      </c>
    </row>
    <row r="1634" spans="1:13" x14ac:dyDescent="0.2">
      <c r="A1634" s="8" t="s">
        <v>158</v>
      </c>
      <c r="B1634" s="8" t="s">
        <v>90</v>
      </c>
      <c r="C1634" s="8" t="str">
        <f t="shared" si="110"/>
        <v>THACKERAY Darren</v>
      </c>
      <c r="D1634" s="8" t="s">
        <v>1</v>
      </c>
      <c r="E1634" s="8" t="s">
        <v>114</v>
      </c>
      <c r="F1634" s="9" t="s">
        <v>103</v>
      </c>
      <c r="G1634" s="20">
        <v>42610</v>
      </c>
      <c r="H1634" s="5"/>
      <c r="I1634" s="8"/>
      <c r="J1634" s="45">
        <f t="shared" si="109"/>
        <v>0</v>
      </c>
      <c r="K1634" s="45">
        <f t="shared" si="108"/>
        <v>0</v>
      </c>
      <c r="L1634" s="45">
        <f>COUNTIFS($C$6:$C1634,C1634,$I$6:$I1634,I1634)</f>
        <v>0</v>
      </c>
      <c r="M1634" s="45" t="s">
        <v>387</v>
      </c>
    </row>
    <row r="1635" spans="1:13" x14ac:dyDescent="0.2">
      <c r="A1635" s="8" t="s">
        <v>158</v>
      </c>
      <c r="B1635" s="8" t="s">
        <v>90</v>
      </c>
      <c r="C1635" s="8" t="s">
        <v>301</v>
      </c>
      <c r="D1635" s="8" t="s">
        <v>1</v>
      </c>
      <c r="E1635" s="8" t="s">
        <v>114</v>
      </c>
      <c r="F1635" s="9" t="s">
        <v>103</v>
      </c>
      <c r="G1635" s="61">
        <v>42617</v>
      </c>
      <c r="H1635" s="5"/>
      <c r="I1635" s="8"/>
      <c r="J1635" s="45">
        <f t="shared" si="109"/>
        <v>0</v>
      </c>
      <c r="K1635" s="45">
        <f t="shared" si="108"/>
        <v>0</v>
      </c>
      <c r="L1635" s="45">
        <f>COUNTIFS($C$6:$C1635,C1635,$I$6:$I1635,I1635)</f>
        <v>0</v>
      </c>
      <c r="M1635" s="45" t="s">
        <v>387</v>
      </c>
    </row>
    <row r="1636" spans="1:13" x14ac:dyDescent="0.2">
      <c r="A1636" s="8" t="s">
        <v>158</v>
      </c>
      <c r="B1636" s="8" t="s">
        <v>90</v>
      </c>
      <c r="C1636" s="8" t="s">
        <v>301</v>
      </c>
      <c r="D1636" s="8" t="s">
        <v>1</v>
      </c>
      <c r="E1636" s="8" t="s">
        <v>114</v>
      </c>
      <c r="F1636" s="9" t="s">
        <v>103</v>
      </c>
      <c r="G1636" s="61">
        <v>42624</v>
      </c>
      <c r="H1636" s="5"/>
      <c r="I1636" s="8"/>
      <c r="J1636" s="45">
        <f t="shared" si="109"/>
        <v>0</v>
      </c>
      <c r="K1636" s="45">
        <f t="shared" si="108"/>
        <v>0</v>
      </c>
      <c r="L1636" s="45">
        <f>COUNTIFS($C$6:$C1636,C1636,$I$6:$I1636,I1636)</f>
        <v>0</v>
      </c>
      <c r="M1636" s="45" t="s">
        <v>387</v>
      </c>
    </row>
    <row r="1637" spans="1:13" x14ac:dyDescent="0.2">
      <c r="A1637" s="8" t="s">
        <v>158</v>
      </c>
      <c r="B1637" s="8" t="s">
        <v>90</v>
      </c>
      <c r="C1637" s="8" t="s">
        <v>301</v>
      </c>
      <c r="D1637" s="8" t="s">
        <v>1</v>
      </c>
      <c r="E1637" s="8" t="s">
        <v>114</v>
      </c>
      <c r="F1637" s="9" t="s">
        <v>103</v>
      </c>
      <c r="G1637" s="61">
        <v>42631</v>
      </c>
      <c r="H1637" s="5"/>
      <c r="I1637" s="8"/>
      <c r="J1637" s="45">
        <f t="shared" si="109"/>
        <v>0</v>
      </c>
      <c r="K1637" s="45">
        <f t="shared" si="108"/>
        <v>0</v>
      </c>
      <c r="L1637" s="45">
        <f>COUNTIFS($C$6:$C1637,C1637,$I$6:$I1637,I1637)</f>
        <v>0</v>
      </c>
      <c r="M1637" s="45" t="s">
        <v>387</v>
      </c>
    </row>
    <row r="1638" spans="1:13" x14ac:dyDescent="0.2">
      <c r="A1638" s="8" t="s">
        <v>158</v>
      </c>
      <c r="B1638" s="8" t="s">
        <v>90</v>
      </c>
      <c r="C1638" s="8" t="s">
        <v>301</v>
      </c>
      <c r="D1638" s="8" t="s">
        <v>1</v>
      </c>
      <c r="E1638" s="8" t="s">
        <v>114</v>
      </c>
      <c r="F1638" s="9" t="s">
        <v>103</v>
      </c>
      <c r="G1638" s="61">
        <v>42652</v>
      </c>
      <c r="H1638" s="5"/>
      <c r="I1638" s="8"/>
      <c r="J1638" s="45">
        <f t="shared" si="109"/>
        <v>0</v>
      </c>
      <c r="K1638" s="45">
        <f t="shared" si="108"/>
        <v>0</v>
      </c>
      <c r="L1638" s="45">
        <f>COUNTIFS($C$6:$C1638,C1638,$I$6:$I1638,I1638)</f>
        <v>0</v>
      </c>
      <c r="M1638" s="45" t="s">
        <v>387</v>
      </c>
    </row>
    <row r="1639" spans="1:13" x14ac:dyDescent="0.2">
      <c r="A1639" s="8" t="s">
        <v>158</v>
      </c>
      <c r="B1639" s="8" t="s">
        <v>90</v>
      </c>
      <c r="C1639" s="8" t="s">
        <v>301</v>
      </c>
      <c r="D1639" s="8" t="s">
        <v>1</v>
      </c>
      <c r="E1639" s="8" t="s">
        <v>114</v>
      </c>
      <c r="F1639" s="9" t="s">
        <v>103</v>
      </c>
      <c r="G1639" s="61">
        <v>42645</v>
      </c>
      <c r="H1639" s="5"/>
      <c r="I1639" s="8"/>
      <c r="J1639" s="45">
        <f t="shared" si="109"/>
        <v>0</v>
      </c>
      <c r="K1639" s="45">
        <f t="shared" si="108"/>
        <v>0</v>
      </c>
      <c r="L1639" s="45">
        <f>COUNTIFS($C$6:$C1639,C1639,$I$6:$I1639,I1639)</f>
        <v>0</v>
      </c>
      <c r="M1639" s="45" t="s">
        <v>387</v>
      </c>
    </row>
    <row r="1640" spans="1:13" x14ac:dyDescent="0.2">
      <c r="A1640" s="8" t="s">
        <v>158</v>
      </c>
      <c r="B1640" s="8" t="s">
        <v>90</v>
      </c>
      <c r="C1640" s="8" t="s">
        <v>301</v>
      </c>
      <c r="D1640" s="8" t="s">
        <v>1</v>
      </c>
      <c r="E1640" s="8" t="s">
        <v>114</v>
      </c>
      <c r="F1640" s="9" t="s">
        <v>103</v>
      </c>
      <c r="G1640" s="61">
        <v>42659</v>
      </c>
      <c r="H1640" s="5"/>
      <c r="I1640" s="8"/>
      <c r="J1640" s="45">
        <f t="shared" si="109"/>
        <v>0</v>
      </c>
      <c r="K1640" s="45">
        <f t="shared" si="108"/>
        <v>0</v>
      </c>
      <c r="L1640" s="45">
        <f>COUNTIFS($C$6:$C1640,C1640,$I$6:$I1640,I1640)</f>
        <v>0</v>
      </c>
      <c r="M1640" s="45" t="s">
        <v>387</v>
      </c>
    </row>
    <row r="1641" spans="1:13" x14ac:dyDescent="0.2">
      <c r="A1641" s="8" t="s">
        <v>158</v>
      </c>
      <c r="B1641" s="8" t="s">
        <v>90</v>
      </c>
      <c r="C1641" s="8" t="s">
        <v>301</v>
      </c>
      <c r="D1641" s="8" t="s">
        <v>1</v>
      </c>
      <c r="E1641" s="8" t="s">
        <v>114</v>
      </c>
      <c r="F1641" s="9" t="s">
        <v>103</v>
      </c>
      <c r="G1641" s="61">
        <v>42666</v>
      </c>
      <c r="H1641" s="5"/>
      <c r="I1641" s="8"/>
      <c r="J1641" s="45">
        <f t="shared" si="109"/>
        <v>0</v>
      </c>
      <c r="K1641" s="45">
        <f t="shared" si="108"/>
        <v>0</v>
      </c>
      <c r="L1641" s="45">
        <f>COUNTIFS($C$6:$C1641,C1641,$I$6:$I1641,I1641)</f>
        <v>0</v>
      </c>
      <c r="M1641" s="45" t="s">
        <v>387</v>
      </c>
    </row>
    <row r="1642" spans="1:13" x14ac:dyDescent="0.2">
      <c r="A1642" s="8" t="s">
        <v>158</v>
      </c>
      <c r="B1642" s="8" t="s">
        <v>90</v>
      </c>
      <c r="C1642" s="8" t="s">
        <v>301</v>
      </c>
      <c r="D1642" s="8" t="s">
        <v>1</v>
      </c>
      <c r="E1642" s="8" t="s">
        <v>114</v>
      </c>
      <c r="F1642" s="9" t="s">
        <v>103</v>
      </c>
      <c r="G1642" s="61">
        <v>42673</v>
      </c>
      <c r="H1642" s="5"/>
      <c r="I1642" s="8"/>
      <c r="J1642" s="45">
        <f t="shared" si="109"/>
        <v>0</v>
      </c>
      <c r="K1642" s="45">
        <f t="shared" si="108"/>
        <v>0</v>
      </c>
      <c r="L1642" s="45">
        <f>COUNTIFS($C$6:$C1642,C1642,$I$6:$I1642,I1642)</f>
        <v>0</v>
      </c>
      <c r="M1642" s="45" t="s">
        <v>387</v>
      </c>
    </row>
    <row r="1643" spans="1:13" x14ac:dyDescent="0.2">
      <c r="A1643" s="8" t="s">
        <v>128</v>
      </c>
      <c r="B1643" s="8" t="s">
        <v>73</v>
      </c>
      <c r="C1643" s="8" t="str">
        <f>UPPER(A1643)&amp;" "&amp;B1643</f>
        <v>THOMOPSON Jock</v>
      </c>
      <c r="D1643" s="8" t="s">
        <v>1</v>
      </c>
      <c r="E1643" s="8" t="s">
        <v>114</v>
      </c>
      <c r="F1643" s="9" t="s">
        <v>103</v>
      </c>
      <c r="G1643" s="20">
        <v>42540</v>
      </c>
      <c r="H1643" s="5">
        <v>198</v>
      </c>
      <c r="I1643" s="8" t="s">
        <v>114</v>
      </c>
      <c r="J1643" s="45">
        <f t="shared" si="109"/>
        <v>772</v>
      </c>
      <c r="K1643" s="45">
        <f t="shared" si="108"/>
        <v>26.620689655172413</v>
      </c>
      <c r="L1643" s="45">
        <f>COUNTIFS($C$6:$C1643,C1643,$I$6:$I1643,I1643)</f>
        <v>1</v>
      </c>
      <c r="M1643" s="45" t="s">
        <v>387</v>
      </c>
    </row>
    <row r="1644" spans="1:13" x14ac:dyDescent="0.2">
      <c r="A1644" s="8" t="s">
        <v>128</v>
      </c>
      <c r="B1644" s="8" t="s">
        <v>73</v>
      </c>
      <c r="C1644" s="8" t="s">
        <v>302</v>
      </c>
      <c r="D1644" s="8" t="s">
        <v>1</v>
      </c>
      <c r="E1644" s="8" t="s">
        <v>114</v>
      </c>
      <c r="F1644" s="9" t="s">
        <v>103</v>
      </c>
      <c r="G1644" s="61">
        <v>42673</v>
      </c>
      <c r="H1644" s="5">
        <v>196</v>
      </c>
      <c r="I1644" s="8" t="s">
        <v>114</v>
      </c>
      <c r="J1644" s="45">
        <f t="shared" si="109"/>
        <v>772</v>
      </c>
      <c r="K1644" s="45">
        <f t="shared" si="108"/>
        <v>26.620689655172413</v>
      </c>
      <c r="L1644" s="45">
        <f>COUNTIFS($C$6:$C1644,C1644,$I$6:$I1644,I1644)</f>
        <v>2</v>
      </c>
      <c r="M1644" s="45" t="s">
        <v>387</v>
      </c>
    </row>
    <row r="1645" spans="1:13" x14ac:dyDescent="0.2">
      <c r="A1645" s="8" t="s">
        <v>128</v>
      </c>
      <c r="B1645" s="8" t="s">
        <v>73</v>
      </c>
      <c r="C1645" s="8" t="str">
        <f t="shared" ref="C1645:C1664" si="111">UPPER(A1645)&amp;" "&amp;B1645</f>
        <v>THOMOPSON Jock</v>
      </c>
      <c r="D1645" s="8" t="s">
        <v>1</v>
      </c>
      <c r="E1645" s="8" t="s">
        <v>114</v>
      </c>
      <c r="F1645" s="9" t="s">
        <v>103</v>
      </c>
      <c r="G1645" s="20">
        <v>42477</v>
      </c>
      <c r="H1645" s="5">
        <v>192</v>
      </c>
      <c r="I1645" s="8" t="s">
        <v>114</v>
      </c>
      <c r="J1645" s="45">
        <f t="shared" si="109"/>
        <v>772</v>
      </c>
      <c r="K1645" s="45">
        <f t="shared" si="108"/>
        <v>26.620689655172413</v>
      </c>
      <c r="L1645" s="45">
        <f>COUNTIFS($C$6:$C1645,C1645,$I$6:$I1645,I1645)</f>
        <v>3</v>
      </c>
      <c r="M1645" s="45" t="s">
        <v>387</v>
      </c>
    </row>
    <row r="1646" spans="1:13" x14ac:dyDescent="0.2">
      <c r="A1646" s="8" t="s">
        <v>128</v>
      </c>
      <c r="B1646" s="8" t="s">
        <v>73</v>
      </c>
      <c r="C1646" s="8" t="str">
        <f t="shared" si="111"/>
        <v>THOMOPSON Jock</v>
      </c>
      <c r="D1646" s="8" t="s">
        <v>1</v>
      </c>
      <c r="E1646" s="8" t="s">
        <v>114</v>
      </c>
      <c r="F1646" s="9" t="s">
        <v>103</v>
      </c>
      <c r="G1646" s="20">
        <v>42414</v>
      </c>
      <c r="H1646" s="5">
        <v>186</v>
      </c>
      <c r="I1646" s="8" t="s">
        <v>114</v>
      </c>
      <c r="J1646" s="45">
        <f t="shared" si="109"/>
        <v>772</v>
      </c>
      <c r="K1646" s="45">
        <f t="shared" si="108"/>
        <v>26.620689655172413</v>
      </c>
      <c r="L1646" s="45">
        <f>COUNTIFS($C$6:$C1646,C1646,$I$6:$I1646,I1646)</f>
        <v>4</v>
      </c>
      <c r="M1646" s="45" t="s">
        <v>387</v>
      </c>
    </row>
    <row r="1647" spans="1:13" x14ac:dyDescent="0.2">
      <c r="A1647" s="8" t="s">
        <v>128</v>
      </c>
      <c r="B1647" s="8" t="s">
        <v>73</v>
      </c>
      <c r="C1647" s="8" t="str">
        <f t="shared" si="111"/>
        <v>THOMOPSON Jock</v>
      </c>
      <c r="D1647" s="8" t="s">
        <v>1</v>
      </c>
      <c r="E1647" s="8" t="s">
        <v>114</v>
      </c>
      <c r="F1647" s="9" t="s">
        <v>103</v>
      </c>
      <c r="G1647" s="20">
        <v>42386</v>
      </c>
      <c r="H1647" s="3"/>
      <c r="I1647" s="8"/>
      <c r="J1647" s="45">
        <f t="shared" si="109"/>
        <v>0</v>
      </c>
      <c r="K1647" s="45">
        <f t="shared" si="108"/>
        <v>0</v>
      </c>
      <c r="L1647" s="45">
        <f>COUNTIFS($C$6:$C1647,C1647,$I$6:$I1647,I1647)</f>
        <v>0</v>
      </c>
      <c r="M1647" s="45" t="s">
        <v>387</v>
      </c>
    </row>
    <row r="1648" spans="1:13" x14ac:dyDescent="0.2">
      <c r="A1648" s="8" t="s">
        <v>128</v>
      </c>
      <c r="B1648" s="8" t="s">
        <v>73</v>
      </c>
      <c r="C1648" s="8" t="str">
        <f t="shared" si="111"/>
        <v>THOMOPSON Jock</v>
      </c>
      <c r="D1648" s="8" t="s">
        <v>1</v>
      </c>
      <c r="E1648" s="8" t="s">
        <v>114</v>
      </c>
      <c r="F1648" s="9" t="s">
        <v>103</v>
      </c>
      <c r="G1648" s="20">
        <v>42400</v>
      </c>
      <c r="H1648" s="5"/>
      <c r="I1648" s="8"/>
      <c r="J1648" s="45">
        <f t="shared" si="109"/>
        <v>0</v>
      </c>
      <c r="K1648" s="45">
        <f t="shared" si="108"/>
        <v>0</v>
      </c>
      <c r="L1648" s="45">
        <f>COUNTIFS($C$6:$C1648,C1648,$I$6:$I1648,I1648)</f>
        <v>0</v>
      </c>
      <c r="M1648" s="45" t="s">
        <v>387</v>
      </c>
    </row>
    <row r="1649" spans="1:13" x14ac:dyDescent="0.2">
      <c r="A1649" s="8" t="s">
        <v>128</v>
      </c>
      <c r="B1649" s="8" t="s">
        <v>73</v>
      </c>
      <c r="C1649" s="8" t="str">
        <f t="shared" si="111"/>
        <v>THOMOPSON Jock</v>
      </c>
      <c r="D1649" s="8" t="s">
        <v>1</v>
      </c>
      <c r="E1649" s="8" t="s">
        <v>114</v>
      </c>
      <c r="F1649" s="9" t="s">
        <v>103</v>
      </c>
      <c r="G1649" s="20">
        <v>42407</v>
      </c>
      <c r="H1649" s="5"/>
      <c r="I1649" s="8"/>
      <c r="J1649" s="45">
        <f t="shared" si="109"/>
        <v>0</v>
      </c>
      <c r="K1649" s="45">
        <f t="shared" si="108"/>
        <v>0</v>
      </c>
      <c r="L1649" s="45">
        <f>COUNTIFS($C$6:$C1649,C1649,$I$6:$I1649,I1649)</f>
        <v>0</v>
      </c>
      <c r="M1649" s="45" t="s">
        <v>387</v>
      </c>
    </row>
    <row r="1650" spans="1:13" x14ac:dyDescent="0.2">
      <c r="A1650" s="8" t="s">
        <v>128</v>
      </c>
      <c r="B1650" s="8" t="s">
        <v>73</v>
      </c>
      <c r="C1650" s="8" t="str">
        <f t="shared" si="111"/>
        <v>THOMOPSON Jock</v>
      </c>
      <c r="D1650" s="8" t="s">
        <v>1</v>
      </c>
      <c r="E1650" s="8" t="s">
        <v>114</v>
      </c>
      <c r="F1650" s="9" t="s">
        <v>103</v>
      </c>
      <c r="G1650" s="20">
        <v>42421</v>
      </c>
      <c r="H1650" s="5"/>
      <c r="I1650" s="8"/>
      <c r="J1650" s="45">
        <f t="shared" si="109"/>
        <v>0</v>
      </c>
      <c r="K1650" s="45">
        <f t="shared" si="108"/>
        <v>0</v>
      </c>
      <c r="L1650" s="45">
        <f>COUNTIFS($C$6:$C1650,C1650,$I$6:$I1650,I1650)</f>
        <v>0</v>
      </c>
      <c r="M1650" s="45" t="s">
        <v>387</v>
      </c>
    </row>
    <row r="1651" spans="1:13" x14ac:dyDescent="0.2">
      <c r="A1651" s="8" t="s">
        <v>128</v>
      </c>
      <c r="B1651" s="8" t="s">
        <v>73</v>
      </c>
      <c r="C1651" s="8" t="str">
        <f t="shared" si="111"/>
        <v>THOMOPSON Jock</v>
      </c>
      <c r="D1651" s="8" t="s">
        <v>1</v>
      </c>
      <c r="E1651" s="8" t="s">
        <v>114</v>
      </c>
      <c r="F1651" s="9" t="s">
        <v>103</v>
      </c>
      <c r="G1651" s="20">
        <v>42428</v>
      </c>
      <c r="H1651" s="5"/>
      <c r="I1651" s="8"/>
      <c r="J1651" s="45">
        <f t="shared" si="109"/>
        <v>0</v>
      </c>
      <c r="K1651" s="45">
        <f t="shared" si="108"/>
        <v>0</v>
      </c>
      <c r="L1651" s="45">
        <f>COUNTIFS($C$6:$C1651,C1651,$I$6:$I1651,I1651)</f>
        <v>0</v>
      </c>
      <c r="M1651" s="45" t="s">
        <v>387</v>
      </c>
    </row>
    <row r="1652" spans="1:13" x14ac:dyDescent="0.2">
      <c r="A1652" s="8" t="s">
        <v>128</v>
      </c>
      <c r="B1652" s="8" t="s">
        <v>73</v>
      </c>
      <c r="C1652" s="8" t="str">
        <f t="shared" si="111"/>
        <v>THOMOPSON Jock</v>
      </c>
      <c r="D1652" s="8" t="s">
        <v>1</v>
      </c>
      <c r="E1652" s="8" t="s">
        <v>114</v>
      </c>
      <c r="F1652" s="9" t="s">
        <v>103</v>
      </c>
      <c r="G1652" s="20">
        <v>42435</v>
      </c>
      <c r="H1652" s="5"/>
      <c r="I1652" s="8"/>
      <c r="J1652" s="45">
        <f t="shared" si="109"/>
        <v>0</v>
      </c>
      <c r="K1652" s="45">
        <f t="shared" si="108"/>
        <v>0</v>
      </c>
      <c r="L1652" s="45">
        <f>COUNTIFS($C$6:$C1652,C1652,$I$6:$I1652,I1652)</f>
        <v>0</v>
      </c>
      <c r="M1652" s="45" t="s">
        <v>387</v>
      </c>
    </row>
    <row r="1653" spans="1:13" x14ac:dyDescent="0.2">
      <c r="A1653" s="8" t="s">
        <v>128</v>
      </c>
      <c r="B1653" s="8" t="s">
        <v>73</v>
      </c>
      <c r="C1653" s="8" t="str">
        <f t="shared" si="111"/>
        <v>THOMOPSON Jock</v>
      </c>
      <c r="D1653" s="8" t="s">
        <v>1</v>
      </c>
      <c r="E1653" s="8" t="s">
        <v>114</v>
      </c>
      <c r="F1653" s="9" t="s">
        <v>103</v>
      </c>
      <c r="G1653" s="20">
        <v>42442</v>
      </c>
      <c r="H1653" s="5"/>
      <c r="I1653" s="8"/>
      <c r="J1653" s="45">
        <f t="shared" si="109"/>
        <v>0</v>
      </c>
      <c r="K1653" s="45">
        <f t="shared" si="108"/>
        <v>0</v>
      </c>
      <c r="L1653" s="45">
        <f>COUNTIFS($C$6:$C1653,C1653,$I$6:$I1653,I1653)</f>
        <v>0</v>
      </c>
      <c r="M1653" s="45" t="s">
        <v>387</v>
      </c>
    </row>
    <row r="1654" spans="1:13" x14ac:dyDescent="0.2">
      <c r="A1654" s="8" t="s">
        <v>128</v>
      </c>
      <c r="B1654" s="8" t="s">
        <v>73</v>
      </c>
      <c r="C1654" s="8" t="str">
        <f t="shared" si="111"/>
        <v>THOMOPSON Jock</v>
      </c>
      <c r="D1654" s="8" t="s">
        <v>1</v>
      </c>
      <c r="E1654" s="8" t="s">
        <v>114</v>
      </c>
      <c r="F1654" s="9" t="s">
        <v>103</v>
      </c>
      <c r="G1654" s="20">
        <v>42449</v>
      </c>
      <c r="H1654" s="5"/>
      <c r="I1654" s="8"/>
      <c r="J1654" s="45">
        <f t="shared" si="109"/>
        <v>0</v>
      </c>
      <c r="K1654" s="45">
        <f t="shared" si="108"/>
        <v>0</v>
      </c>
      <c r="L1654" s="45">
        <f>COUNTIFS($C$6:$C1654,C1654,$I$6:$I1654,I1654)</f>
        <v>0</v>
      </c>
      <c r="M1654" s="45" t="s">
        <v>387</v>
      </c>
    </row>
    <row r="1655" spans="1:13" x14ac:dyDescent="0.2">
      <c r="A1655" s="8" t="s">
        <v>128</v>
      </c>
      <c r="B1655" s="8" t="s">
        <v>73</v>
      </c>
      <c r="C1655" s="8" t="str">
        <f t="shared" si="111"/>
        <v>THOMOPSON Jock</v>
      </c>
      <c r="D1655" s="8" t="s">
        <v>1</v>
      </c>
      <c r="E1655" s="8" t="s">
        <v>114</v>
      </c>
      <c r="F1655" s="9" t="s">
        <v>103</v>
      </c>
      <c r="G1655" s="20">
        <v>42463</v>
      </c>
      <c r="H1655" s="5"/>
      <c r="I1655" s="8"/>
      <c r="J1655" s="45">
        <f t="shared" si="109"/>
        <v>0</v>
      </c>
      <c r="K1655" s="45">
        <f t="shared" si="108"/>
        <v>0</v>
      </c>
      <c r="L1655" s="45">
        <f>COUNTIFS($C$6:$C1655,C1655,$I$6:$I1655,I1655)</f>
        <v>0</v>
      </c>
      <c r="M1655" s="45" t="s">
        <v>387</v>
      </c>
    </row>
    <row r="1656" spans="1:13" x14ac:dyDescent="0.2">
      <c r="A1656" s="8" t="s">
        <v>128</v>
      </c>
      <c r="B1656" s="8" t="s">
        <v>73</v>
      </c>
      <c r="C1656" s="8" t="str">
        <f t="shared" si="111"/>
        <v>THOMOPSON Jock</v>
      </c>
      <c r="D1656" s="8" t="s">
        <v>1</v>
      </c>
      <c r="E1656" s="8" t="s">
        <v>114</v>
      </c>
      <c r="F1656" s="9" t="s">
        <v>103</v>
      </c>
      <c r="G1656" s="20">
        <v>42505</v>
      </c>
      <c r="H1656" s="5"/>
      <c r="I1656" s="8"/>
      <c r="J1656" s="45">
        <f t="shared" si="109"/>
        <v>0</v>
      </c>
      <c r="K1656" s="45">
        <f t="shared" si="108"/>
        <v>0</v>
      </c>
      <c r="L1656" s="45">
        <f>COUNTIFS($C$6:$C1656,C1656,$I$6:$I1656,I1656)</f>
        <v>0</v>
      </c>
      <c r="M1656" s="45" t="s">
        <v>387</v>
      </c>
    </row>
    <row r="1657" spans="1:13" x14ac:dyDescent="0.2">
      <c r="A1657" s="8" t="s">
        <v>128</v>
      </c>
      <c r="B1657" s="8" t="s">
        <v>73</v>
      </c>
      <c r="C1657" s="8" t="str">
        <f t="shared" si="111"/>
        <v>THOMOPSON Jock</v>
      </c>
      <c r="D1657" s="8" t="s">
        <v>1</v>
      </c>
      <c r="E1657" s="8" t="s">
        <v>114</v>
      </c>
      <c r="F1657" s="9" t="s">
        <v>103</v>
      </c>
      <c r="G1657" s="20">
        <v>42512</v>
      </c>
      <c r="H1657" s="5"/>
      <c r="I1657" s="8"/>
      <c r="J1657" s="45">
        <f t="shared" si="109"/>
        <v>0</v>
      </c>
      <c r="K1657" s="45">
        <f t="shared" si="108"/>
        <v>0</v>
      </c>
      <c r="L1657" s="45">
        <f>COUNTIFS($C$6:$C1657,C1657,$I$6:$I1657,I1657)</f>
        <v>0</v>
      </c>
      <c r="M1657" s="45" t="s">
        <v>387</v>
      </c>
    </row>
    <row r="1658" spans="1:13" x14ac:dyDescent="0.2">
      <c r="A1658" s="8" t="s">
        <v>128</v>
      </c>
      <c r="B1658" s="8" t="s">
        <v>73</v>
      </c>
      <c r="C1658" s="8" t="str">
        <f t="shared" si="111"/>
        <v>THOMOPSON Jock</v>
      </c>
      <c r="D1658" s="8" t="s">
        <v>1</v>
      </c>
      <c r="E1658" s="8" t="s">
        <v>114</v>
      </c>
      <c r="F1658" s="9" t="s">
        <v>103</v>
      </c>
      <c r="G1658" s="20">
        <v>42519</v>
      </c>
      <c r="H1658" s="5"/>
      <c r="I1658" s="8"/>
      <c r="J1658" s="45">
        <f t="shared" si="109"/>
        <v>0</v>
      </c>
      <c r="K1658" s="45">
        <f t="shared" si="108"/>
        <v>0</v>
      </c>
      <c r="L1658" s="45">
        <f>COUNTIFS($C$6:$C1658,C1658,$I$6:$I1658,I1658)</f>
        <v>0</v>
      </c>
      <c r="M1658" s="45" t="s">
        <v>387</v>
      </c>
    </row>
    <row r="1659" spans="1:13" x14ac:dyDescent="0.2">
      <c r="A1659" s="8" t="s">
        <v>128</v>
      </c>
      <c r="B1659" s="8" t="s">
        <v>73</v>
      </c>
      <c r="C1659" s="8" t="str">
        <f t="shared" si="111"/>
        <v>THOMOPSON Jock</v>
      </c>
      <c r="D1659" s="8" t="s">
        <v>1</v>
      </c>
      <c r="E1659" s="8" t="s">
        <v>114</v>
      </c>
      <c r="F1659" s="9" t="s">
        <v>103</v>
      </c>
      <c r="G1659" s="20">
        <v>42526</v>
      </c>
      <c r="H1659" s="5"/>
      <c r="I1659" s="8"/>
      <c r="J1659" s="45">
        <f t="shared" si="109"/>
        <v>0</v>
      </c>
      <c r="K1659" s="45">
        <f t="shared" si="108"/>
        <v>0</v>
      </c>
      <c r="L1659" s="45">
        <f>COUNTIFS($C$6:$C1659,C1659,$I$6:$I1659,I1659)</f>
        <v>0</v>
      </c>
      <c r="M1659" s="45" t="s">
        <v>387</v>
      </c>
    </row>
    <row r="1660" spans="1:13" x14ac:dyDescent="0.2">
      <c r="A1660" s="8" t="s">
        <v>128</v>
      </c>
      <c r="B1660" s="8" t="s">
        <v>73</v>
      </c>
      <c r="C1660" s="8" t="str">
        <f t="shared" si="111"/>
        <v>THOMOPSON Jock</v>
      </c>
      <c r="D1660" s="8" t="s">
        <v>1</v>
      </c>
      <c r="E1660" s="8" t="s">
        <v>114</v>
      </c>
      <c r="F1660" s="9" t="s">
        <v>103</v>
      </c>
      <c r="G1660" s="20">
        <v>42554</v>
      </c>
      <c r="H1660" s="5"/>
      <c r="I1660" s="8"/>
      <c r="J1660" s="45">
        <f t="shared" si="109"/>
        <v>0</v>
      </c>
      <c r="K1660" s="45">
        <f t="shared" si="108"/>
        <v>0</v>
      </c>
      <c r="L1660" s="45">
        <f>COUNTIFS($C$6:$C1660,C1660,$I$6:$I1660,I1660)</f>
        <v>0</v>
      </c>
      <c r="M1660" s="45" t="s">
        <v>387</v>
      </c>
    </row>
    <row r="1661" spans="1:13" x14ac:dyDescent="0.2">
      <c r="A1661" s="8" t="s">
        <v>128</v>
      </c>
      <c r="B1661" s="8" t="s">
        <v>73</v>
      </c>
      <c r="C1661" s="8" t="str">
        <f t="shared" si="111"/>
        <v>THOMOPSON Jock</v>
      </c>
      <c r="D1661" s="8" t="s">
        <v>1</v>
      </c>
      <c r="E1661" s="8" t="s">
        <v>114</v>
      </c>
      <c r="F1661" s="9" t="s">
        <v>103</v>
      </c>
      <c r="G1661" s="20">
        <v>42561</v>
      </c>
      <c r="H1661" s="5"/>
      <c r="I1661" s="8"/>
      <c r="J1661" s="45">
        <f t="shared" si="109"/>
        <v>0</v>
      </c>
      <c r="K1661" s="45">
        <f t="shared" si="108"/>
        <v>0</v>
      </c>
      <c r="L1661" s="45">
        <f>COUNTIFS($C$6:$C1661,C1661,$I$6:$I1661,I1661)</f>
        <v>0</v>
      </c>
      <c r="M1661" s="45" t="s">
        <v>387</v>
      </c>
    </row>
    <row r="1662" spans="1:13" x14ac:dyDescent="0.2">
      <c r="A1662" s="8" t="s">
        <v>128</v>
      </c>
      <c r="B1662" s="8" t="s">
        <v>73</v>
      </c>
      <c r="C1662" s="8" t="str">
        <f t="shared" si="111"/>
        <v>THOMOPSON Jock</v>
      </c>
      <c r="D1662" s="8" t="s">
        <v>1</v>
      </c>
      <c r="E1662" s="8" t="s">
        <v>114</v>
      </c>
      <c r="F1662" s="9" t="s">
        <v>103</v>
      </c>
      <c r="G1662" s="20">
        <v>42589</v>
      </c>
      <c r="H1662" s="5"/>
      <c r="I1662" s="8"/>
      <c r="J1662" s="45">
        <f t="shared" si="109"/>
        <v>0</v>
      </c>
      <c r="K1662" s="45">
        <f t="shared" si="108"/>
        <v>0</v>
      </c>
      <c r="L1662" s="45">
        <f>COUNTIFS($C$6:$C1662,C1662,$I$6:$I1662,I1662)</f>
        <v>0</v>
      </c>
      <c r="M1662" s="45" t="s">
        <v>387</v>
      </c>
    </row>
    <row r="1663" spans="1:13" x14ac:dyDescent="0.2">
      <c r="A1663" s="8" t="s">
        <v>128</v>
      </c>
      <c r="B1663" s="8" t="s">
        <v>73</v>
      </c>
      <c r="C1663" s="8" t="str">
        <f t="shared" si="111"/>
        <v>THOMOPSON Jock</v>
      </c>
      <c r="D1663" s="8" t="s">
        <v>1</v>
      </c>
      <c r="E1663" s="8" t="s">
        <v>114</v>
      </c>
      <c r="F1663" s="9" t="s">
        <v>103</v>
      </c>
      <c r="G1663" s="20">
        <v>42596</v>
      </c>
      <c r="H1663" s="5"/>
      <c r="I1663" s="8"/>
      <c r="J1663" s="45">
        <f t="shared" si="109"/>
        <v>0</v>
      </c>
      <c r="K1663" s="45">
        <f t="shared" si="108"/>
        <v>0</v>
      </c>
      <c r="L1663" s="45">
        <f>COUNTIFS($C$6:$C1663,C1663,$I$6:$I1663,I1663)</f>
        <v>0</v>
      </c>
      <c r="M1663" s="45" t="s">
        <v>387</v>
      </c>
    </row>
    <row r="1664" spans="1:13" x14ac:dyDescent="0.2">
      <c r="A1664" s="8" t="s">
        <v>128</v>
      </c>
      <c r="B1664" s="8" t="s">
        <v>73</v>
      </c>
      <c r="C1664" s="8" t="str">
        <f t="shared" si="111"/>
        <v>THOMOPSON Jock</v>
      </c>
      <c r="D1664" s="8" t="s">
        <v>1</v>
      </c>
      <c r="E1664" s="8" t="s">
        <v>114</v>
      </c>
      <c r="F1664" s="9" t="s">
        <v>103</v>
      </c>
      <c r="G1664" s="20">
        <v>42610</v>
      </c>
      <c r="H1664" s="5"/>
      <c r="I1664" s="8"/>
      <c r="J1664" s="45">
        <f t="shared" si="109"/>
        <v>0</v>
      </c>
      <c r="K1664" s="45">
        <f t="shared" si="108"/>
        <v>0</v>
      </c>
      <c r="L1664" s="45">
        <f>COUNTIFS($C$6:$C1664,C1664,$I$6:$I1664,I1664)</f>
        <v>0</v>
      </c>
      <c r="M1664" s="45" t="s">
        <v>387</v>
      </c>
    </row>
    <row r="1665" spans="1:13" x14ac:dyDescent="0.2">
      <c r="A1665" s="8" t="s">
        <v>128</v>
      </c>
      <c r="B1665" s="8" t="s">
        <v>73</v>
      </c>
      <c r="C1665" s="8" t="s">
        <v>302</v>
      </c>
      <c r="D1665" s="8" t="s">
        <v>1</v>
      </c>
      <c r="E1665" s="8" t="s">
        <v>114</v>
      </c>
      <c r="F1665" s="9" t="s">
        <v>103</v>
      </c>
      <c r="G1665" s="61">
        <v>42617</v>
      </c>
      <c r="H1665" s="5"/>
      <c r="I1665" s="8"/>
      <c r="J1665" s="45">
        <f t="shared" si="109"/>
        <v>0</v>
      </c>
      <c r="K1665" s="45">
        <f t="shared" si="108"/>
        <v>0</v>
      </c>
      <c r="L1665" s="45">
        <f>COUNTIFS($C$6:$C1665,C1665,$I$6:$I1665,I1665)</f>
        <v>0</v>
      </c>
      <c r="M1665" s="45" t="s">
        <v>387</v>
      </c>
    </row>
    <row r="1666" spans="1:13" x14ac:dyDescent="0.2">
      <c r="A1666" s="8" t="s">
        <v>128</v>
      </c>
      <c r="B1666" s="8" t="s">
        <v>73</v>
      </c>
      <c r="C1666" s="8" t="s">
        <v>302</v>
      </c>
      <c r="D1666" s="8" t="s">
        <v>1</v>
      </c>
      <c r="E1666" s="8" t="s">
        <v>114</v>
      </c>
      <c r="F1666" s="9" t="s">
        <v>103</v>
      </c>
      <c r="G1666" s="61">
        <v>42624</v>
      </c>
      <c r="H1666" s="5"/>
      <c r="I1666" s="8"/>
      <c r="J1666" s="45">
        <f t="shared" si="109"/>
        <v>0</v>
      </c>
      <c r="K1666" s="45">
        <f t="shared" si="108"/>
        <v>0</v>
      </c>
      <c r="L1666" s="45">
        <f>COUNTIFS($C$6:$C1666,C1666,$I$6:$I1666,I1666)</f>
        <v>0</v>
      </c>
      <c r="M1666" s="45" t="s">
        <v>387</v>
      </c>
    </row>
    <row r="1667" spans="1:13" x14ac:dyDescent="0.2">
      <c r="A1667" s="8" t="s">
        <v>128</v>
      </c>
      <c r="B1667" s="8" t="s">
        <v>73</v>
      </c>
      <c r="C1667" s="8" t="s">
        <v>302</v>
      </c>
      <c r="D1667" s="8" t="s">
        <v>1</v>
      </c>
      <c r="E1667" s="8" t="s">
        <v>114</v>
      </c>
      <c r="F1667" s="9" t="s">
        <v>103</v>
      </c>
      <c r="G1667" s="61">
        <v>42631</v>
      </c>
      <c r="H1667" s="5"/>
      <c r="I1667" s="8"/>
      <c r="J1667" s="45">
        <f t="shared" si="109"/>
        <v>0</v>
      </c>
      <c r="K1667" s="45">
        <f t="shared" si="108"/>
        <v>0</v>
      </c>
      <c r="L1667" s="45">
        <f>COUNTIFS($C$6:$C1667,C1667,$I$6:$I1667,I1667)</f>
        <v>0</v>
      </c>
      <c r="M1667" s="45" t="s">
        <v>387</v>
      </c>
    </row>
    <row r="1668" spans="1:13" x14ac:dyDescent="0.2">
      <c r="A1668" s="8" t="s">
        <v>128</v>
      </c>
      <c r="B1668" s="8" t="s">
        <v>73</v>
      </c>
      <c r="C1668" s="8" t="s">
        <v>302</v>
      </c>
      <c r="D1668" s="8" t="s">
        <v>1</v>
      </c>
      <c r="E1668" s="8" t="s">
        <v>114</v>
      </c>
      <c r="F1668" s="9" t="s">
        <v>103</v>
      </c>
      <c r="G1668" s="61">
        <v>42652</v>
      </c>
      <c r="H1668" s="5"/>
      <c r="I1668" s="8"/>
      <c r="J1668" s="45">
        <f t="shared" si="109"/>
        <v>0</v>
      </c>
      <c r="K1668" s="45">
        <f t="shared" si="108"/>
        <v>0</v>
      </c>
      <c r="L1668" s="45">
        <f>COUNTIFS($C$6:$C1668,C1668,$I$6:$I1668,I1668)</f>
        <v>0</v>
      </c>
      <c r="M1668" s="45" t="s">
        <v>387</v>
      </c>
    </row>
    <row r="1669" spans="1:13" x14ac:dyDescent="0.2">
      <c r="A1669" s="8" t="s">
        <v>128</v>
      </c>
      <c r="B1669" s="8" t="s">
        <v>73</v>
      </c>
      <c r="C1669" s="8" t="s">
        <v>302</v>
      </c>
      <c r="D1669" s="8" t="s">
        <v>1</v>
      </c>
      <c r="E1669" s="8" t="s">
        <v>114</v>
      </c>
      <c r="F1669" s="9" t="s">
        <v>103</v>
      </c>
      <c r="G1669" s="61">
        <v>42645</v>
      </c>
      <c r="H1669" s="5"/>
      <c r="I1669" s="8"/>
      <c r="J1669" s="45">
        <f t="shared" si="109"/>
        <v>0</v>
      </c>
      <c r="K1669" s="45">
        <f t="shared" ref="K1669:K1732" si="112">IFERROR(J1669/$G$5,0)</f>
        <v>0</v>
      </c>
      <c r="L1669" s="45">
        <f>COUNTIFS($C$6:$C1669,C1669,$I$6:$I1669,I1669)</f>
        <v>0</v>
      </c>
      <c r="M1669" s="45" t="s">
        <v>387</v>
      </c>
    </row>
    <row r="1670" spans="1:13" x14ac:dyDescent="0.2">
      <c r="A1670" s="8" t="s">
        <v>128</v>
      </c>
      <c r="B1670" s="8" t="s">
        <v>73</v>
      </c>
      <c r="C1670" s="8" t="s">
        <v>302</v>
      </c>
      <c r="D1670" s="8" t="s">
        <v>1</v>
      </c>
      <c r="E1670" s="8" t="s">
        <v>114</v>
      </c>
      <c r="F1670" s="9" t="s">
        <v>103</v>
      </c>
      <c r="G1670" s="61">
        <v>42659</v>
      </c>
      <c r="H1670" s="5"/>
      <c r="I1670" s="8"/>
      <c r="J1670" s="45">
        <f t="shared" si="109"/>
        <v>0</v>
      </c>
      <c r="K1670" s="45">
        <f t="shared" si="112"/>
        <v>0</v>
      </c>
      <c r="L1670" s="45">
        <f>COUNTIFS($C$6:$C1670,C1670,$I$6:$I1670,I1670)</f>
        <v>0</v>
      </c>
      <c r="M1670" s="45" t="s">
        <v>387</v>
      </c>
    </row>
    <row r="1671" spans="1:13" x14ac:dyDescent="0.2">
      <c r="A1671" s="8" t="s">
        <v>128</v>
      </c>
      <c r="B1671" s="8" t="s">
        <v>73</v>
      </c>
      <c r="C1671" s="8" t="s">
        <v>302</v>
      </c>
      <c r="D1671" s="8" t="s">
        <v>1</v>
      </c>
      <c r="E1671" s="8" t="s">
        <v>114</v>
      </c>
      <c r="F1671" s="9" t="s">
        <v>103</v>
      </c>
      <c r="G1671" s="61">
        <v>42666</v>
      </c>
      <c r="H1671" s="5"/>
      <c r="I1671" s="8"/>
      <c r="J1671" s="45">
        <f t="shared" ref="J1671:J1734" si="113">SUMIFS($H$6:$H$3208,$C$6:$C$3208,$C1671,$I$6:$I$3208,$I1671)</f>
        <v>0</v>
      </c>
      <c r="K1671" s="45">
        <f t="shared" si="112"/>
        <v>0</v>
      </c>
      <c r="L1671" s="45">
        <f>COUNTIFS($C$6:$C1671,C1671,$I$6:$I1671,I1671)</f>
        <v>0</v>
      </c>
      <c r="M1671" s="45" t="s">
        <v>387</v>
      </c>
    </row>
    <row r="1672" spans="1:13" x14ac:dyDescent="0.2">
      <c r="A1672" s="8" t="s">
        <v>147</v>
      </c>
      <c r="B1672" s="8" t="s">
        <v>72</v>
      </c>
      <c r="C1672" s="8" t="str">
        <f t="shared" ref="C1672:C1692" si="114">UPPER(A1672)&amp;" "&amp;B1672</f>
        <v>TULARI Aiden</v>
      </c>
      <c r="D1672" s="8" t="s">
        <v>4</v>
      </c>
      <c r="E1672" s="8" t="s">
        <v>114</v>
      </c>
      <c r="F1672" s="9" t="s">
        <v>103</v>
      </c>
      <c r="G1672" s="20">
        <v>42512</v>
      </c>
      <c r="H1672" s="5">
        <v>164</v>
      </c>
      <c r="I1672" s="8" t="s">
        <v>114</v>
      </c>
      <c r="J1672" s="45">
        <f t="shared" si="113"/>
        <v>433</v>
      </c>
      <c r="K1672" s="45">
        <f t="shared" si="112"/>
        <v>14.931034482758621</v>
      </c>
      <c r="L1672" s="45">
        <f>COUNTIFS($C$6:$C1672,C1672,$I$6:$I1672,I1672)</f>
        <v>1</v>
      </c>
      <c r="M1672" s="45" t="s">
        <v>387</v>
      </c>
    </row>
    <row r="1673" spans="1:13" x14ac:dyDescent="0.2">
      <c r="A1673" s="8" t="s">
        <v>147</v>
      </c>
      <c r="B1673" s="8" t="s">
        <v>72</v>
      </c>
      <c r="C1673" s="8" t="str">
        <f t="shared" si="114"/>
        <v>TULARI Aiden</v>
      </c>
      <c r="D1673" s="8" t="s">
        <v>4</v>
      </c>
      <c r="E1673" s="8" t="s">
        <v>114</v>
      </c>
      <c r="F1673" s="9" t="s">
        <v>103</v>
      </c>
      <c r="G1673" s="20">
        <v>42414</v>
      </c>
      <c r="H1673" s="5">
        <v>140</v>
      </c>
      <c r="I1673" s="8" t="s">
        <v>114</v>
      </c>
      <c r="J1673" s="45">
        <f t="shared" si="113"/>
        <v>433</v>
      </c>
      <c r="K1673" s="45">
        <f t="shared" si="112"/>
        <v>14.931034482758621</v>
      </c>
      <c r="L1673" s="45">
        <f>COUNTIFS($C$6:$C1673,C1673,$I$6:$I1673,I1673)</f>
        <v>2</v>
      </c>
      <c r="M1673" s="45" t="s">
        <v>387</v>
      </c>
    </row>
    <row r="1674" spans="1:13" x14ac:dyDescent="0.2">
      <c r="A1674" s="8" t="s">
        <v>147</v>
      </c>
      <c r="B1674" s="8" t="s">
        <v>72</v>
      </c>
      <c r="C1674" s="8" t="str">
        <f t="shared" si="114"/>
        <v>TULARI Aiden</v>
      </c>
      <c r="D1674" s="8" t="s">
        <v>4</v>
      </c>
      <c r="E1674" s="8" t="s">
        <v>114</v>
      </c>
      <c r="F1674" s="9" t="s">
        <v>103</v>
      </c>
      <c r="G1674" s="20">
        <v>42561</v>
      </c>
      <c r="H1674" s="5">
        <v>129</v>
      </c>
      <c r="I1674" s="8" t="s">
        <v>114</v>
      </c>
      <c r="J1674" s="45">
        <f t="shared" si="113"/>
        <v>433</v>
      </c>
      <c r="K1674" s="45">
        <f t="shared" si="112"/>
        <v>14.931034482758621</v>
      </c>
      <c r="L1674" s="45">
        <f>COUNTIFS($C$6:$C1674,C1674,$I$6:$I1674,I1674)</f>
        <v>3</v>
      </c>
      <c r="M1674" s="45" t="s">
        <v>387</v>
      </c>
    </row>
    <row r="1675" spans="1:13" x14ac:dyDescent="0.2">
      <c r="A1675" s="8" t="s">
        <v>147</v>
      </c>
      <c r="B1675" s="8" t="s">
        <v>72</v>
      </c>
      <c r="C1675" s="8" t="str">
        <f t="shared" si="114"/>
        <v>TULARI Aiden</v>
      </c>
      <c r="D1675" s="8" t="s">
        <v>4</v>
      </c>
      <c r="E1675" s="8" t="s">
        <v>114</v>
      </c>
      <c r="F1675" s="9" t="s">
        <v>103</v>
      </c>
      <c r="G1675" s="20">
        <v>42386</v>
      </c>
      <c r="H1675" s="3"/>
      <c r="I1675" s="8"/>
      <c r="J1675" s="45">
        <f t="shared" si="113"/>
        <v>0</v>
      </c>
      <c r="K1675" s="45">
        <f t="shared" si="112"/>
        <v>0</v>
      </c>
      <c r="L1675" s="45">
        <f>COUNTIFS($C$6:$C1675,C1675,$I$6:$I1675,I1675)</f>
        <v>0</v>
      </c>
      <c r="M1675" s="45" t="s">
        <v>387</v>
      </c>
    </row>
    <row r="1676" spans="1:13" x14ac:dyDescent="0.2">
      <c r="A1676" s="8" t="s">
        <v>147</v>
      </c>
      <c r="B1676" s="8" t="s">
        <v>72</v>
      </c>
      <c r="C1676" s="8" t="str">
        <f t="shared" si="114"/>
        <v>TULARI Aiden</v>
      </c>
      <c r="D1676" s="8" t="s">
        <v>4</v>
      </c>
      <c r="E1676" s="8" t="s">
        <v>114</v>
      </c>
      <c r="F1676" s="9" t="s">
        <v>103</v>
      </c>
      <c r="G1676" s="20">
        <v>42400</v>
      </c>
      <c r="H1676" s="5"/>
      <c r="I1676" s="8"/>
      <c r="J1676" s="45">
        <f t="shared" si="113"/>
        <v>0</v>
      </c>
      <c r="K1676" s="45">
        <f t="shared" si="112"/>
        <v>0</v>
      </c>
      <c r="L1676" s="45">
        <f>COUNTIFS($C$6:$C1676,C1676,$I$6:$I1676,I1676)</f>
        <v>0</v>
      </c>
      <c r="M1676" s="45" t="s">
        <v>387</v>
      </c>
    </row>
    <row r="1677" spans="1:13" x14ac:dyDescent="0.2">
      <c r="A1677" s="8" t="s">
        <v>147</v>
      </c>
      <c r="B1677" s="8" t="s">
        <v>72</v>
      </c>
      <c r="C1677" s="8" t="str">
        <f t="shared" si="114"/>
        <v>TULARI Aiden</v>
      </c>
      <c r="D1677" s="8" t="s">
        <v>4</v>
      </c>
      <c r="E1677" s="8" t="s">
        <v>114</v>
      </c>
      <c r="F1677" s="9" t="s">
        <v>103</v>
      </c>
      <c r="G1677" s="20">
        <v>42407</v>
      </c>
      <c r="H1677" s="5"/>
      <c r="I1677" s="8"/>
      <c r="J1677" s="45">
        <f t="shared" si="113"/>
        <v>0</v>
      </c>
      <c r="K1677" s="45">
        <f t="shared" si="112"/>
        <v>0</v>
      </c>
      <c r="L1677" s="45">
        <f>COUNTIFS($C$6:$C1677,C1677,$I$6:$I1677,I1677)</f>
        <v>0</v>
      </c>
      <c r="M1677" s="45" t="s">
        <v>387</v>
      </c>
    </row>
    <row r="1678" spans="1:13" x14ac:dyDescent="0.2">
      <c r="A1678" s="8" t="s">
        <v>147</v>
      </c>
      <c r="B1678" s="8" t="s">
        <v>72</v>
      </c>
      <c r="C1678" s="8" t="str">
        <f t="shared" si="114"/>
        <v>TULARI Aiden</v>
      </c>
      <c r="D1678" s="8" t="s">
        <v>4</v>
      </c>
      <c r="E1678" s="8" t="s">
        <v>114</v>
      </c>
      <c r="F1678" s="9" t="s">
        <v>103</v>
      </c>
      <c r="G1678" s="20">
        <v>42421</v>
      </c>
      <c r="H1678" s="5"/>
      <c r="I1678" s="8"/>
      <c r="J1678" s="45">
        <f t="shared" si="113"/>
        <v>0</v>
      </c>
      <c r="K1678" s="45">
        <f t="shared" si="112"/>
        <v>0</v>
      </c>
      <c r="L1678" s="45">
        <f>COUNTIFS($C$6:$C1678,C1678,$I$6:$I1678,I1678)</f>
        <v>0</v>
      </c>
      <c r="M1678" s="45" t="s">
        <v>387</v>
      </c>
    </row>
    <row r="1679" spans="1:13" x14ac:dyDescent="0.2">
      <c r="A1679" s="8" t="s">
        <v>147</v>
      </c>
      <c r="B1679" s="8" t="s">
        <v>72</v>
      </c>
      <c r="C1679" s="8" t="str">
        <f t="shared" si="114"/>
        <v>TULARI Aiden</v>
      </c>
      <c r="D1679" s="8" t="s">
        <v>4</v>
      </c>
      <c r="E1679" s="8" t="s">
        <v>114</v>
      </c>
      <c r="F1679" s="9" t="s">
        <v>103</v>
      </c>
      <c r="G1679" s="20">
        <v>42428</v>
      </c>
      <c r="H1679" s="5"/>
      <c r="I1679" s="8"/>
      <c r="J1679" s="45">
        <f t="shared" si="113"/>
        <v>0</v>
      </c>
      <c r="K1679" s="45">
        <f t="shared" si="112"/>
        <v>0</v>
      </c>
      <c r="L1679" s="45">
        <f>COUNTIFS($C$6:$C1679,C1679,$I$6:$I1679,I1679)</f>
        <v>0</v>
      </c>
      <c r="M1679" s="45" t="s">
        <v>387</v>
      </c>
    </row>
    <row r="1680" spans="1:13" x14ac:dyDescent="0.2">
      <c r="A1680" s="8" t="s">
        <v>147</v>
      </c>
      <c r="B1680" s="8" t="s">
        <v>72</v>
      </c>
      <c r="C1680" s="8" t="str">
        <f t="shared" si="114"/>
        <v>TULARI Aiden</v>
      </c>
      <c r="D1680" s="8" t="s">
        <v>4</v>
      </c>
      <c r="E1680" s="8" t="s">
        <v>114</v>
      </c>
      <c r="F1680" s="9" t="s">
        <v>103</v>
      </c>
      <c r="G1680" s="20">
        <v>42435</v>
      </c>
      <c r="H1680" s="5"/>
      <c r="I1680" s="8"/>
      <c r="J1680" s="45">
        <f t="shared" si="113"/>
        <v>0</v>
      </c>
      <c r="K1680" s="45">
        <f t="shared" si="112"/>
        <v>0</v>
      </c>
      <c r="L1680" s="45">
        <f>COUNTIFS($C$6:$C1680,C1680,$I$6:$I1680,I1680)</f>
        <v>0</v>
      </c>
      <c r="M1680" s="45" t="s">
        <v>387</v>
      </c>
    </row>
    <row r="1681" spans="1:13" x14ac:dyDescent="0.2">
      <c r="A1681" s="8" t="s">
        <v>147</v>
      </c>
      <c r="B1681" s="8" t="s">
        <v>72</v>
      </c>
      <c r="C1681" s="8" t="str">
        <f t="shared" si="114"/>
        <v>TULARI Aiden</v>
      </c>
      <c r="D1681" s="8" t="s">
        <v>4</v>
      </c>
      <c r="E1681" s="8" t="s">
        <v>114</v>
      </c>
      <c r="F1681" s="9" t="s">
        <v>103</v>
      </c>
      <c r="G1681" s="20">
        <v>42442</v>
      </c>
      <c r="H1681" s="5"/>
      <c r="I1681" s="8"/>
      <c r="J1681" s="45">
        <f t="shared" si="113"/>
        <v>0</v>
      </c>
      <c r="K1681" s="45">
        <f t="shared" si="112"/>
        <v>0</v>
      </c>
      <c r="L1681" s="45">
        <f>COUNTIFS($C$6:$C1681,C1681,$I$6:$I1681,I1681)</f>
        <v>0</v>
      </c>
      <c r="M1681" s="45" t="s">
        <v>387</v>
      </c>
    </row>
    <row r="1682" spans="1:13" x14ac:dyDescent="0.2">
      <c r="A1682" s="8" t="s">
        <v>147</v>
      </c>
      <c r="B1682" s="8" t="s">
        <v>72</v>
      </c>
      <c r="C1682" s="8" t="str">
        <f t="shared" si="114"/>
        <v>TULARI Aiden</v>
      </c>
      <c r="D1682" s="8" t="s">
        <v>4</v>
      </c>
      <c r="E1682" s="8" t="s">
        <v>114</v>
      </c>
      <c r="F1682" s="9" t="s">
        <v>103</v>
      </c>
      <c r="G1682" s="20">
        <v>42449</v>
      </c>
      <c r="H1682" s="5"/>
      <c r="I1682" s="8"/>
      <c r="J1682" s="45">
        <f t="shared" si="113"/>
        <v>0</v>
      </c>
      <c r="K1682" s="45">
        <f t="shared" si="112"/>
        <v>0</v>
      </c>
      <c r="L1682" s="45">
        <f>COUNTIFS($C$6:$C1682,C1682,$I$6:$I1682,I1682)</f>
        <v>0</v>
      </c>
      <c r="M1682" s="45" t="s">
        <v>387</v>
      </c>
    </row>
    <row r="1683" spans="1:13" x14ac:dyDescent="0.2">
      <c r="A1683" s="8" t="s">
        <v>147</v>
      </c>
      <c r="B1683" s="8" t="s">
        <v>72</v>
      </c>
      <c r="C1683" s="8" t="str">
        <f t="shared" si="114"/>
        <v>TULARI Aiden</v>
      </c>
      <c r="D1683" s="8" t="s">
        <v>4</v>
      </c>
      <c r="E1683" s="8" t="s">
        <v>114</v>
      </c>
      <c r="F1683" s="9" t="s">
        <v>103</v>
      </c>
      <c r="G1683" s="20">
        <v>42463</v>
      </c>
      <c r="H1683" s="5"/>
      <c r="I1683" s="8"/>
      <c r="J1683" s="45">
        <f t="shared" si="113"/>
        <v>0</v>
      </c>
      <c r="K1683" s="45">
        <f t="shared" si="112"/>
        <v>0</v>
      </c>
      <c r="L1683" s="45">
        <f>COUNTIFS($C$6:$C1683,C1683,$I$6:$I1683,I1683)</f>
        <v>0</v>
      </c>
      <c r="M1683" s="45" t="s">
        <v>387</v>
      </c>
    </row>
    <row r="1684" spans="1:13" x14ac:dyDescent="0.2">
      <c r="A1684" s="8" t="s">
        <v>147</v>
      </c>
      <c r="B1684" s="8" t="s">
        <v>72</v>
      </c>
      <c r="C1684" s="8" t="str">
        <f t="shared" si="114"/>
        <v>TULARI Aiden</v>
      </c>
      <c r="D1684" s="8" t="s">
        <v>4</v>
      </c>
      <c r="E1684" s="8" t="s">
        <v>114</v>
      </c>
      <c r="F1684" s="9" t="s">
        <v>103</v>
      </c>
      <c r="G1684" s="20">
        <v>42477</v>
      </c>
      <c r="H1684" s="5"/>
      <c r="I1684" s="8"/>
      <c r="J1684" s="45">
        <f t="shared" si="113"/>
        <v>0</v>
      </c>
      <c r="K1684" s="45">
        <f t="shared" si="112"/>
        <v>0</v>
      </c>
      <c r="L1684" s="45">
        <f>COUNTIFS($C$6:$C1684,C1684,$I$6:$I1684,I1684)</f>
        <v>0</v>
      </c>
      <c r="M1684" s="45" t="s">
        <v>387</v>
      </c>
    </row>
    <row r="1685" spans="1:13" x14ac:dyDescent="0.2">
      <c r="A1685" s="8" t="s">
        <v>147</v>
      </c>
      <c r="B1685" s="8" t="s">
        <v>72</v>
      </c>
      <c r="C1685" s="8" t="str">
        <f t="shared" si="114"/>
        <v>TULARI Aiden</v>
      </c>
      <c r="D1685" s="8" t="s">
        <v>4</v>
      </c>
      <c r="E1685" s="8" t="s">
        <v>114</v>
      </c>
      <c r="F1685" s="9" t="s">
        <v>103</v>
      </c>
      <c r="G1685" s="20">
        <v>42505</v>
      </c>
      <c r="H1685" s="5"/>
      <c r="I1685" s="8"/>
      <c r="J1685" s="45">
        <f t="shared" si="113"/>
        <v>0</v>
      </c>
      <c r="K1685" s="45">
        <f t="shared" si="112"/>
        <v>0</v>
      </c>
      <c r="L1685" s="45">
        <f>COUNTIFS($C$6:$C1685,C1685,$I$6:$I1685,I1685)</f>
        <v>0</v>
      </c>
      <c r="M1685" s="45" t="s">
        <v>387</v>
      </c>
    </row>
    <row r="1686" spans="1:13" x14ac:dyDescent="0.2">
      <c r="A1686" s="8" t="s">
        <v>147</v>
      </c>
      <c r="B1686" s="8" t="s">
        <v>72</v>
      </c>
      <c r="C1686" s="8" t="str">
        <f t="shared" si="114"/>
        <v>TULARI Aiden</v>
      </c>
      <c r="D1686" s="8" t="s">
        <v>4</v>
      </c>
      <c r="E1686" s="8" t="s">
        <v>114</v>
      </c>
      <c r="F1686" s="9" t="s">
        <v>103</v>
      </c>
      <c r="G1686" s="20">
        <v>42519</v>
      </c>
      <c r="H1686" s="5"/>
      <c r="I1686" s="8"/>
      <c r="J1686" s="45">
        <f t="shared" si="113"/>
        <v>0</v>
      </c>
      <c r="K1686" s="45">
        <f t="shared" si="112"/>
        <v>0</v>
      </c>
      <c r="L1686" s="45">
        <f>COUNTIFS($C$6:$C1686,C1686,$I$6:$I1686,I1686)</f>
        <v>0</v>
      </c>
      <c r="M1686" s="45" t="s">
        <v>387</v>
      </c>
    </row>
    <row r="1687" spans="1:13" x14ac:dyDescent="0.2">
      <c r="A1687" s="8" t="s">
        <v>147</v>
      </c>
      <c r="B1687" s="8" t="s">
        <v>72</v>
      </c>
      <c r="C1687" s="8" t="str">
        <f t="shared" si="114"/>
        <v>TULARI Aiden</v>
      </c>
      <c r="D1687" s="8" t="s">
        <v>4</v>
      </c>
      <c r="E1687" s="8" t="s">
        <v>114</v>
      </c>
      <c r="F1687" s="9" t="s">
        <v>103</v>
      </c>
      <c r="G1687" s="20">
        <v>42526</v>
      </c>
      <c r="H1687" s="5"/>
      <c r="I1687" s="8"/>
      <c r="J1687" s="45">
        <f t="shared" si="113"/>
        <v>0</v>
      </c>
      <c r="K1687" s="45">
        <f t="shared" si="112"/>
        <v>0</v>
      </c>
      <c r="L1687" s="45">
        <f>COUNTIFS($C$6:$C1687,C1687,$I$6:$I1687,I1687)</f>
        <v>0</v>
      </c>
      <c r="M1687" s="45" t="s">
        <v>387</v>
      </c>
    </row>
    <row r="1688" spans="1:13" x14ac:dyDescent="0.2">
      <c r="A1688" s="8" t="s">
        <v>147</v>
      </c>
      <c r="B1688" s="8" t="s">
        <v>72</v>
      </c>
      <c r="C1688" s="8" t="str">
        <f t="shared" si="114"/>
        <v>TULARI Aiden</v>
      </c>
      <c r="D1688" s="8" t="s">
        <v>4</v>
      </c>
      <c r="E1688" s="8" t="s">
        <v>114</v>
      </c>
      <c r="F1688" s="9" t="s">
        <v>103</v>
      </c>
      <c r="G1688" s="20">
        <v>42540</v>
      </c>
      <c r="H1688" s="5"/>
      <c r="I1688" s="8"/>
      <c r="J1688" s="45">
        <f t="shared" si="113"/>
        <v>0</v>
      </c>
      <c r="K1688" s="45">
        <f t="shared" si="112"/>
        <v>0</v>
      </c>
      <c r="L1688" s="45">
        <f>COUNTIFS($C$6:$C1688,C1688,$I$6:$I1688,I1688)</f>
        <v>0</v>
      </c>
      <c r="M1688" s="45" t="s">
        <v>387</v>
      </c>
    </row>
    <row r="1689" spans="1:13" x14ac:dyDescent="0.2">
      <c r="A1689" s="8" t="s">
        <v>147</v>
      </c>
      <c r="B1689" s="8" t="s">
        <v>72</v>
      </c>
      <c r="C1689" s="8" t="str">
        <f t="shared" si="114"/>
        <v>TULARI Aiden</v>
      </c>
      <c r="D1689" s="8" t="s">
        <v>4</v>
      </c>
      <c r="E1689" s="8" t="s">
        <v>114</v>
      </c>
      <c r="F1689" s="9" t="s">
        <v>103</v>
      </c>
      <c r="G1689" s="20">
        <v>42554</v>
      </c>
      <c r="H1689" s="5"/>
      <c r="I1689" s="8"/>
      <c r="J1689" s="45">
        <f t="shared" si="113"/>
        <v>0</v>
      </c>
      <c r="K1689" s="45">
        <f t="shared" si="112"/>
        <v>0</v>
      </c>
      <c r="L1689" s="45">
        <f>COUNTIFS($C$6:$C1689,C1689,$I$6:$I1689,I1689)</f>
        <v>0</v>
      </c>
      <c r="M1689" s="45" t="s">
        <v>387</v>
      </c>
    </row>
    <row r="1690" spans="1:13" x14ac:dyDescent="0.2">
      <c r="A1690" s="8" t="s">
        <v>147</v>
      </c>
      <c r="B1690" s="8" t="s">
        <v>72</v>
      </c>
      <c r="C1690" s="8" t="str">
        <f t="shared" si="114"/>
        <v>TULARI Aiden</v>
      </c>
      <c r="D1690" s="8" t="s">
        <v>4</v>
      </c>
      <c r="E1690" s="8" t="s">
        <v>114</v>
      </c>
      <c r="F1690" s="9" t="s">
        <v>103</v>
      </c>
      <c r="G1690" s="20">
        <v>42589</v>
      </c>
      <c r="H1690" s="5"/>
      <c r="I1690" s="8"/>
      <c r="J1690" s="45">
        <f t="shared" si="113"/>
        <v>0</v>
      </c>
      <c r="K1690" s="45">
        <f t="shared" si="112"/>
        <v>0</v>
      </c>
      <c r="L1690" s="45">
        <f>COUNTIFS($C$6:$C1690,C1690,$I$6:$I1690,I1690)</f>
        <v>0</v>
      </c>
      <c r="M1690" s="45" t="s">
        <v>387</v>
      </c>
    </row>
    <row r="1691" spans="1:13" x14ac:dyDescent="0.2">
      <c r="A1691" s="8" t="s">
        <v>147</v>
      </c>
      <c r="B1691" s="8" t="s">
        <v>72</v>
      </c>
      <c r="C1691" s="8" t="str">
        <f t="shared" si="114"/>
        <v>TULARI Aiden</v>
      </c>
      <c r="D1691" s="8" t="s">
        <v>4</v>
      </c>
      <c r="E1691" s="8" t="s">
        <v>114</v>
      </c>
      <c r="F1691" s="9" t="s">
        <v>103</v>
      </c>
      <c r="G1691" s="20">
        <v>42596</v>
      </c>
      <c r="H1691" s="5"/>
      <c r="I1691" s="8"/>
      <c r="J1691" s="45">
        <f t="shared" si="113"/>
        <v>0</v>
      </c>
      <c r="K1691" s="45">
        <f t="shared" si="112"/>
        <v>0</v>
      </c>
      <c r="L1691" s="45">
        <f>COUNTIFS($C$6:$C1691,C1691,$I$6:$I1691,I1691)</f>
        <v>0</v>
      </c>
      <c r="M1691" s="45" t="s">
        <v>387</v>
      </c>
    </row>
    <row r="1692" spans="1:13" x14ac:dyDescent="0.2">
      <c r="A1692" s="8" t="s">
        <v>147</v>
      </c>
      <c r="B1692" s="8" t="s">
        <v>72</v>
      </c>
      <c r="C1692" s="8" t="str">
        <f t="shared" si="114"/>
        <v>TULARI Aiden</v>
      </c>
      <c r="D1692" s="8" t="s">
        <v>4</v>
      </c>
      <c r="E1692" s="8" t="s">
        <v>114</v>
      </c>
      <c r="F1692" s="9" t="s">
        <v>103</v>
      </c>
      <c r="G1692" s="20">
        <v>42610</v>
      </c>
      <c r="H1692" s="5"/>
      <c r="I1692" s="8"/>
      <c r="J1692" s="45">
        <f t="shared" si="113"/>
        <v>0</v>
      </c>
      <c r="K1692" s="45">
        <f t="shared" si="112"/>
        <v>0</v>
      </c>
      <c r="L1692" s="45">
        <f>COUNTIFS($C$6:$C1692,C1692,$I$6:$I1692,I1692)</f>
        <v>0</v>
      </c>
      <c r="M1692" s="45" t="s">
        <v>387</v>
      </c>
    </row>
    <row r="1693" spans="1:13" x14ac:dyDescent="0.2">
      <c r="A1693" s="8" t="s">
        <v>147</v>
      </c>
      <c r="B1693" s="8" t="s">
        <v>72</v>
      </c>
      <c r="C1693" s="8" t="s">
        <v>303</v>
      </c>
      <c r="D1693" s="8" t="s">
        <v>4</v>
      </c>
      <c r="E1693" s="8" t="s">
        <v>114</v>
      </c>
      <c r="F1693" s="9" t="s">
        <v>103</v>
      </c>
      <c r="G1693" s="61">
        <v>42617</v>
      </c>
      <c r="H1693" s="5"/>
      <c r="I1693" s="8"/>
      <c r="J1693" s="45">
        <f t="shared" si="113"/>
        <v>0</v>
      </c>
      <c r="K1693" s="45">
        <f t="shared" si="112"/>
        <v>0</v>
      </c>
      <c r="L1693" s="45">
        <f>COUNTIFS($C$6:$C1693,C1693,$I$6:$I1693,I1693)</f>
        <v>0</v>
      </c>
      <c r="M1693" s="45" t="s">
        <v>387</v>
      </c>
    </row>
    <row r="1694" spans="1:13" x14ac:dyDescent="0.2">
      <c r="A1694" s="8" t="s">
        <v>147</v>
      </c>
      <c r="B1694" s="8" t="s">
        <v>72</v>
      </c>
      <c r="C1694" s="8" t="s">
        <v>303</v>
      </c>
      <c r="D1694" s="8" t="s">
        <v>4</v>
      </c>
      <c r="E1694" s="8" t="s">
        <v>114</v>
      </c>
      <c r="F1694" s="9" t="s">
        <v>103</v>
      </c>
      <c r="G1694" s="61">
        <v>42624</v>
      </c>
      <c r="H1694" s="5"/>
      <c r="I1694" s="8"/>
      <c r="J1694" s="45">
        <f t="shared" si="113"/>
        <v>0</v>
      </c>
      <c r="K1694" s="45">
        <f t="shared" si="112"/>
        <v>0</v>
      </c>
      <c r="L1694" s="45">
        <f>COUNTIFS($C$6:$C1694,C1694,$I$6:$I1694,I1694)</f>
        <v>0</v>
      </c>
      <c r="M1694" s="45" t="s">
        <v>387</v>
      </c>
    </row>
    <row r="1695" spans="1:13" x14ac:dyDescent="0.2">
      <c r="A1695" s="8" t="s">
        <v>147</v>
      </c>
      <c r="B1695" s="8" t="s">
        <v>72</v>
      </c>
      <c r="C1695" s="8" t="s">
        <v>303</v>
      </c>
      <c r="D1695" s="8" t="s">
        <v>4</v>
      </c>
      <c r="E1695" s="8" t="s">
        <v>114</v>
      </c>
      <c r="F1695" s="9" t="s">
        <v>103</v>
      </c>
      <c r="G1695" s="61">
        <v>42631</v>
      </c>
      <c r="H1695" s="5"/>
      <c r="I1695" s="8"/>
      <c r="J1695" s="45">
        <f t="shared" si="113"/>
        <v>0</v>
      </c>
      <c r="K1695" s="45">
        <f t="shared" si="112"/>
        <v>0</v>
      </c>
      <c r="L1695" s="45">
        <f>COUNTIFS($C$6:$C1695,C1695,$I$6:$I1695,I1695)</f>
        <v>0</v>
      </c>
      <c r="M1695" s="45" t="s">
        <v>387</v>
      </c>
    </row>
    <row r="1696" spans="1:13" x14ac:dyDescent="0.2">
      <c r="A1696" s="8" t="s">
        <v>147</v>
      </c>
      <c r="B1696" s="8" t="s">
        <v>72</v>
      </c>
      <c r="C1696" s="8" t="s">
        <v>303</v>
      </c>
      <c r="D1696" s="8" t="s">
        <v>4</v>
      </c>
      <c r="E1696" s="8" t="s">
        <v>114</v>
      </c>
      <c r="F1696" s="9" t="s">
        <v>103</v>
      </c>
      <c r="G1696" s="61">
        <v>42652</v>
      </c>
      <c r="H1696" s="5"/>
      <c r="I1696" s="8"/>
      <c r="J1696" s="45">
        <f t="shared" si="113"/>
        <v>0</v>
      </c>
      <c r="K1696" s="45">
        <f t="shared" si="112"/>
        <v>0</v>
      </c>
      <c r="L1696" s="45">
        <f>COUNTIFS($C$6:$C1696,C1696,$I$6:$I1696,I1696)</f>
        <v>0</v>
      </c>
      <c r="M1696" s="45" t="s">
        <v>387</v>
      </c>
    </row>
    <row r="1697" spans="1:13" x14ac:dyDescent="0.2">
      <c r="A1697" s="8" t="s">
        <v>147</v>
      </c>
      <c r="B1697" s="8" t="s">
        <v>72</v>
      </c>
      <c r="C1697" s="8" t="s">
        <v>303</v>
      </c>
      <c r="D1697" s="8" t="s">
        <v>4</v>
      </c>
      <c r="E1697" s="8" t="s">
        <v>114</v>
      </c>
      <c r="F1697" s="9" t="s">
        <v>103</v>
      </c>
      <c r="G1697" s="61">
        <v>42645</v>
      </c>
      <c r="H1697" s="5"/>
      <c r="I1697" s="8"/>
      <c r="J1697" s="45">
        <f t="shared" si="113"/>
        <v>0</v>
      </c>
      <c r="K1697" s="45">
        <f t="shared" si="112"/>
        <v>0</v>
      </c>
      <c r="L1697" s="45">
        <f>COUNTIFS($C$6:$C1697,C1697,$I$6:$I1697,I1697)</f>
        <v>0</v>
      </c>
      <c r="M1697" s="45" t="s">
        <v>387</v>
      </c>
    </row>
    <row r="1698" spans="1:13" x14ac:dyDescent="0.2">
      <c r="A1698" s="8" t="s">
        <v>147</v>
      </c>
      <c r="B1698" s="8" t="s">
        <v>72</v>
      </c>
      <c r="C1698" s="8" t="s">
        <v>303</v>
      </c>
      <c r="D1698" s="8" t="s">
        <v>4</v>
      </c>
      <c r="E1698" s="8" t="s">
        <v>114</v>
      </c>
      <c r="F1698" s="9" t="s">
        <v>103</v>
      </c>
      <c r="G1698" s="61">
        <v>42659</v>
      </c>
      <c r="H1698" s="5"/>
      <c r="I1698" s="8"/>
      <c r="J1698" s="45">
        <f t="shared" si="113"/>
        <v>0</v>
      </c>
      <c r="K1698" s="45">
        <f t="shared" si="112"/>
        <v>0</v>
      </c>
      <c r="L1698" s="45">
        <f>COUNTIFS($C$6:$C1698,C1698,$I$6:$I1698,I1698)</f>
        <v>0</v>
      </c>
      <c r="M1698" s="45" t="s">
        <v>387</v>
      </c>
    </row>
    <row r="1699" spans="1:13" x14ac:dyDescent="0.2">
      <c r="A1699" s="8" t="s">
        <v>147</v>
      </c>
      <c r="B1699" s="8" t="s">
        <v>72</v>
      </c>
      <c r="C1699" s="8" t="s">
        <v>303</v>
      </c>
      <c r="D1699" s="8" t="s">
        <v>4</v>
      </c>
      <c r="E1699" s="8" t="s">
        <v>114</v>
      </c>
      <c r="F1699" s="9" t="s">
        <v>103</v>
      </c>
      <c r="G1699" s="61">
        <v>42666</v>
      </c>
      <c r="H1699" s="5"/>
      <c r="I1699" s="8"/>
      <c r="J1699" s="45">
        <f t="shared" si="113"/>
        <v>0</v>
      </c>
      <c r="K1699" s="45">
        <f t="shared" si="112"/>
        <v>0</v>
      </c>
      <c r="L1699" s="45">
        <f>COUNTIFS($C$6:$C1699,C1699,$I$6:$I1699,I1699)</f>
        <v>0</v>
      </c>
      <c r="M1699" s="45" t="s">
        <v>387</v>
      </c>
    </row>
    <row r="1700" spans="1:13" x14ac:dyDescent="0.2">
      <c r="A1700" s="8" t="s">
        <v>147</v>
      </c>
      <c r="B1700" s="8" t="s">
        <v>72</v>
      </c>
      <c r="C1700" s="8" t="s">
        <v>303</v>
      </c>
      <c r="D1700" s="8" t="s">
        <v>4</v>
      </c>
      <c r="E1700" s="8" t="s">
        <v>114</v>
      </c>
      <c r="F1700" s="9" t="s">
        <v>103</v>
      </c>
      <c r="G1700" s="61">
        <v>42673</v>
      </c>
      <c r="H1700" s="5"/>
      <c r="I1700" s="8"/>
      <c r="J1700" s="45">
        <f t="shared" si="113"/>
        <v>0</v>
      </c>
      <c r="K1700" s="45">
        <f t="shared" si="112"/>
        <v>0</v>
      </c>
      <c r="L1700" s="45">
        <f>COUNTIFS($C$6:$C1700,C1700,$I$6:$I1700,I1700)</f>
        <v>0</v>
      </c>
      <c r="M1700" s="45" t="s">
        <v>387</v>
      </c>
    </row>
    <row r="1701" spans="1:13" x14ac:dyDescent="0.2">
      <c r="A1701" s="8" t="s">
        <v>222</v>
      </c>
      <c r="B1701" s="8" t="s">
        <v>65</v>
      </c>
      <c r="C1701" s="8" t="s">
        <v>348</v>
      </c>
      <c r="D1701" s="10" t="s">
        <v>1</v>
      </c>
      <c r="E1701" s="8" t="s">
        <v>114</v>
      </c>
      <c r="F1701" s="9" t="s">
        <v>103</v>
      </c>
      <c r="G1701" s="61">
        <v>42624</v>
      </c>
      <c r="H1701" s="5">
        <v>126</v>
      </c>
      <c r="I1701" s="8" t="s">
        <v>114</v>
      </c>
      <c r="J1701" s="45">
        <f t="shared" si="113"/>
        <v>226</v>
      </c>
      <c r="K1701" s="45">
        <f t="shared" si="112"/>
        <v>7.7931034482758621</v>
      </c>
      <c r="L1701" s="45">
        <f>COUNTIFS($C$6:$C1701,C1701,$I$6:$I1701,I1701)</f>
        <v>1</v>
      </c>
      <c r="M1701" s="45" t="s">
        <v>387</v>
      </c>
    </row>
    <row r="1702" spans="1:13" x14ac:dyDescent="0.2">
      <c r="A1702" s="8" t="s">
        <v>222</v>
      </c>
      <c r="B1702" s="8" t="s">
        <v>65</v>
      </c>
      <c r="C1702" s="8" t="str">
        <f t="shared" ref="C1702:C1722" si="115">UPPER(A1702)&amp;" "&amp;B1702</f>
        <v>TULLOCK Mick</v>
      </c>
      <c r="D1702" s="10" t="s">
        <v>1</v>
      </c>
      <c r="E1702" s="8" t="s">
        <v>114</v>
      </c>
      <c r="F1702" s="9" t="s">
        <v>103</v>
      </c>
      <c r="G1702" s="20">
        <v>42435</v>
      </c>
      <c r="H1702" s="5">
        <v>68</v>
      </c>
      <c r="I1702" s="8" t="s">
        <v>114</v>
      </c>
      <c r="J1702" s="45">
        <f t="shared" si="113"/>
        <v>226</v>
      </c>
      <c r="K1702" s="45">
        <f t="shared" si="112"/>
        <v>7.7931034482758621</v>
      </c>
      <c r="L1702" s="45">
        <f>COUNTIFS($C$6:$C1702,C1702,$I$6:$I1702,I1702)</f>
        <v>2</v>
      </c>
      <c r="M1702" s="45" t="s">
        <v>387</v>
      </c>
    </row>
    <row r="1703" spans="1:13" x14ac:dyDescent="0.2">
      <c r="A1703" s="8" t="s">
        <v>222</v>
      </c>
      <c r="B1703" s="8" t="s">
        <v>65</v>
      </c>
      <c r="C1703" s="8" t="str">
        <f t="shared" si="115"/>
        <v>TULLOCK Mick</v>
      </c>
      <c r="D1703" s="10" t="s">
        <v>1</v>
      </c>
      <c r="E1703" s="8" t="s">
        <v>114</v>
      </c>
      <c r="F1703" s="9" t="s">
        <v>103</v>
      </c>
      <c r="G1703" s="20">
        <v>42428</v>
      </c>
      <c r="H1703" s="5">
        <v>32</v>
      </c>
      <c r="I1703" s="8" t="s">
        <v>114</v>
      </c>
      <c r="J1703" s="45">
        <f t="shared" si="113"/>
        <v>226</v>
      </c>
      <c r="K1703" s="45">
        <f t="shared" si="112"/>
        <v>7.7931034482758621</v>
      </c>
      <c r="L1703" s="45">
        <f>COUNTIFS($C$6:$C1703,C1703,$I$6:$I1703,I1703)</f>
        <v>3</v>
      </c>
      <c r="M1703" s="45" t="s">
        <v>387</v>
      </c>
    </row>
    <row r="1704" spans="1:13" x14ac:dyDescent="0.2">
      <c r="A1704" s="8" t="s">
        <v>222</v>
      </c>
      <c r="B1704" s="8" t="s">
        <v>65</v>
      </c>
      <c r="C1704" s="8" t="str">
        <f t="shared" si="115"/>
        <v>TULLOCK Mick</v>
      </c>
      <c r="D1704" s="10" t="s">
        <v>1</v>
      </c>
      <c r="E1704" s="8" t="s">
        <v>114</v>
      </c>
      <c r="F1704" s="9" t="s">
        <v>103</v>
      </c>
      <c r="G1704" s="20">
        <v>42386</v>
      </c>
      <c r="H1704" s="3"/>
      <c r="I1704" s="8"/>
      <c r="J1704" s="45">
        <f t="shared" si="113"/>
        <v>0</v>
      </c>
      <c r="K1704" s="45">
        <f t="shared" si="112"/>
        <v>0</v>
      </c>
      <c r="L1704" s="45">
        <f>COUNTIFS($C$6:$C1704,C1704,$I$6:$I1704,I1704)</f>
        <v>0</v>
      </c>
      <c r="M1704" s="45" t="s">
        <v>387</v>
      </c>
    </row>
    <row r="1705" spans="1:13" x14ac:dyDescent="0.2">
      <c r="A1705" s="8" t="s">
        <v>222</v>
      </c>
      <c r="B1705" s="8" t="s">
        <v>65</v>
      </c>
      <c r="C1705" s="8" t="str">
        <f t="shared" si="115"/>
        <v>TULLOCK Mick</v>
      </c>
      <c r="D1705" s="10" t="s">
        <v>1</v>
      </c>
      <c r="E1705" s="8" t="s">
        <v>114</v>
      </c>
      <c r="F1705" s="9" t="s">
        <v>103</v>
      </c>
      <c r="G1705" s="20">
        <v>42400</v>
      </c>
      <c r="H1705" s="5"/>
      <c r="I1705" s="8"/>
      <c r="J1705" s="45">
        <f t="shared" si="113"/>
        <v>0</v>
      </c>
      <c r="K1705" s="45">
        <f t="shared" si="112"/>
        <v>0</v>
      </c>
      <c r="L1705" s="45">
        <f>COUNTIFS($C$6:$C1705,C1705,$I$6:$I1705,I1705)</f>
        <v>0</v>
      </c>
      <c r="M1705" s="45" t="s">
        <v>387</v>
      </c>
    </row>
    <row r="1706" spans="1:13" x14ac:dyDescent="0.2">
      <c r="A1706" s="8" t="s">
        <v>222</v>
      </c>
      <c r="B1706" s="8" t="s">
        <v>65</v>
      </c>
      <c r="C1706" s="8" t="str">
        <f t="shared" si="115"/>
        <v>TULLOCK Mick</v>
      </c>
      <c r="D1706" s="10" t="s">
        <v>1</v>
      </c>
      <c r="E1706" s="8" t="s">
        <v>114</v>
      </c>
      <c r="F1706" s="9" t="s">
        <v>103</v>
      </c>
      <c r="G1706" s="20">
        <v>42407</v>
      </c>
      <c r="H1706" s="5"/>
      <c r="I1706" s="8"/>
      <c r="J1706" s="45">
        <f t="shared" si="113"/>
        <v>0</v>
      </c>
      <c r="K1706" s="45">
        <f t="shared" si="112"/>
        <v>0</v>
      </c>
      <c r="L1706" s="45">
        <f>COUNTIFS($C$6:$C1706,C1706,$I$6:$I1706,I1706)</f>
        <v>0</v>
      </c>
      <c r="M1706" s="45" t="s">
        <v>387</v>
      </c>
    </row>
    <row r="1707" spans="1:13" x14ac:dyDescent="0.2">
      <c r="A1707" s="8" t="s">
        <v>222</v>
      </c>
      <c r="B1707" s="8" t="s">
        <v>65</v>
      </c>
      <c r="C1707" s="8" t="str">
        <f t="shared" si="115"/>
        <v>TULLOCK Mick</v>
      </c>
      <c r="D1707" s="10" t="s">
        <v>1</v>
      </c>
      <c r="E1707" s="8" t="s">
        <v>114</v>
      </c>
      <c r="F1707" s="9" t="s">
        <v>103</v>
      </c>
      <c r="G1707" s="20">
        <v>42414</v>
      </c>
      <c r="H1707" s="5"/>
      <c r="I1707" s="8"/>
      <c r="J1707" s="45">
        <f t="shared" si="113"/>
        <v>0</v>
      </c>
      <c r="K1707" s="45">
        <f t="shared" si="112"/>
        <v>0</v>
      </c>
      <c r="L1707" s="45">
        <f>COUNTIFS($C$6:$C1707,C1707,$I$6:$I1707,I1707)</f>
        <v>0</v>
      </c>
      <c r="M1707" s="45" t="s">
        <v>387</v>
      </c>
    </row>
    <row r="1708" spans="1:13" x14ac:dyDescent="0.2">
      <c r="A1708" s="8" t="s">
        <v>222</v>
      </c>
      <c r="B1708" s="8" t="s">
        <v>65</v>
      </c>
      <c r="C1708" s="8" t="str">
        <f t="shared" si="115"/>
        <v>TULLOCK Mick</v>
      </c>
      <c r="D1708" s="10" t="s">
        <v>1</v>
      </c>
      <c r="E1708" s="8" t="s">
        <v>114</v>
      </c>
      <c r="F1708" s="9" t="s">
        <v>103</v>
      </c>
      <c r="G1708" s="20">
        <v>42421</v>
      </c>
      <c r="H1708" s="5"/>
      <c r="I1708" s="8"/>
      <c r="J1708" s="45">
        <f t="shared" si="113"/>
        <v>0</v>
      </c>
      <c r="K1708" s="45">
        <f t="shared" si="112"/>
        <v>0</v>
      </c>
      <c r="L1708" s="45">
        <f>COUNTIFS($C$6:$C1708,C1708,$I$6:$I1708,I1708)</f>
        <v>0</v>
      </c>
      <c r="M1708" s="45" t="s">
        <v>387</v>
      </c>
    </row>
    <row r="1709" spans="1:13" x14ac:dyDescent="0.2">
      <c r="A1709" s="8" t="s">
        <v>222</v>
      </c>
      <c r="B1709" s="8" t="s">
        <v>65</v>
      </c>
      <c r="C1709" s="8" t="str">
        <f t="shared" si="115"/>
        <v>TULLOCK Mick</v>
      </c>
      <c r="D1709" s="10" t="s">
        <v>1</v>
      </c>
      <c r="E1709" s="8" t="s">
        <v>114</v>
      </c>
      <c r="F1709" s="9" t="s">
        <v>103</v>
      </c>
      <c r="G1709" s="20">
        <v>42442</v>
      </c>
      <c r="H1709" s="5"/>
      <c r="I1709" s="8"/>
      <c r="J1709" s="45">
        <f t="shared" si="113"/>
        <v>0</v>
      </c>
      <c r="K1709" s="45">
        <f t="shared" si="112"/>
        <v>0</v>
      </c>
      <c r="L1709" s="45">
        <f>COUNTIFS($C$6:$C1709,C1709,$I$6:$I1709,I1709)</f>
        <v>0</v>
      </c>
      <c r="M1709" s="45" t="s">
        <v>387</v>
      </c>
    </row>
    <row r="1710" spans="1:13" x14ac:dyDescent="0.2">
      <c r="A1710" s="8" t="s">
        <v>222</v>
      </c>
      <c r="B1710" s="8" t="s">
        <v>65</v>
      </c>
      <c r="C1710" s="8" t="str">
        <f t="shared" si="115"/>
        <v>TULLOCK Mick</v>
      </c>
      <c r="D1710" s="10" t="s">
        <v>1</v>
      </c>
      <c r="E1710" s="8" t="s">
        <v>114</v>
      </c>
      <c r="F1710" s="9" t="s">
        <v>103</v>
      </c>
      <c r="G1710" s="20">
        <v>42449</v>
      </c>
      <c r="H1710" s="5"/>
      <c r="I1710" s="8"/>
      <c r="J1710" s="45">
        <f t="shared" si="113"/>
        <v>0</v>
      </c>
      <c r="K1710" s="45">
        <f t="shared" si="112"/>
        <v>0</v>
      </c>
      <c r="L1710" s="45">
        <f>COUNTIFS($C$6:$C1710,C1710,$I$6:$I1710,I1710)</f>
        <v>0</v>
      </c>
      <c r="M1710" s="45" t="s">
        <v>387</v>
      </c>
    </row>
    <row r="1711" spans="1:13" x14ac:dyDescent="0.2">
      <c r="A1711" s="8" t="s">
        <v>222</v>
      </c>
      <c r="B1711" s="8" t="s">
        <v>65</v>
      </c>
      <c r="C1711" s="8" t="str">
        <f t="shared" si="115"/>
        <v>TULLOCK Mick</v>
      </c>
      <c r="D1711" s="10" t="s">
        <v>1</v>
      </c>
      <c r="E1711" s="8" t="s">
        <v>114</v>
      </c>
      <c r="F1711" s="9" t="s">
        <v>103</v>
      </c>
      <c r="G1711" s="20">
        <v>42463</v>
      </c>
      <c r="H1711" s="5"/>
      <c r="I1711" s="8"/>
      <c r="J1711" s="45">
        <f t="shared" si="113"/>
        <v>0</v>
      </c>
      <c r="K1711" s="45">
        <f t="shared" si="112"/>
        <v>0</v>
      </c>
      <c r="L1711" s="45">
        <f>COUNTIFS($C$6:$C1711,C1711,$I$6:$I1711,I1711)</f>
        <v>0</v>
      </c>
      <c r="M1711" s="45" t="s">
        <v>387</v>
      </c>
    </row>
    <row r="1712" spans="1:13" x14ac:dyDescent="0.2">
      <c r="A1712" s="8" t="s">
        <v>222</v>
      </c>
      <c r="B1712" s="8" t="s">
        <v>65</v>
      </c>
      <c r="C1712" s="8" t="str">
        <f t="shared" si="115"/>
        <v>TULLOCK Mick</v>
      </c>
      <c r="D1712" s="10" t="s">
        <v>1</v>
      </c>
      <c r="E1712" s="8" t="s">
        <v>114</v>
      </c>
      <c r="F1712" s="9" t="s">
        <v>103</v>
      </c>
      <c r="G1712" s="20">
        <v>42477</v>
      </c>
      <c r="H1712" s="5"/>
      <c r="I1712" s="8"/>
      <c r="J1712" s="45">
        <f t="shared" si="113"/>
        <v>0</v>
      </c>
      <c r="K1712" s="45">
        <f t="shared" si="112"/>
        <v>0</v>
      </c>
      <c r="L1712" s="45">
        <f>COUNTIFS($C$6:$C1712,C1712,$I$6:$I1712,I1712)</f>
        <v>0</v>
      </c>
      <c r="M1712" s="45" t="s">
        <v>387</v>
      </c>
    </row>
    <row r="1713" spans="1:13" x14ac:dyDescent="0.2">
      <c r="A1713" s="8" t="s">
        <v>222</v>
      </c>
      <c r="B1713" s="8" t="s">
        <v>65</v>
      </c>
      <c r="C1713" s="8" t="str">
        <f t="shared" si="115"/>
        <v>TULLOCK Mick</v>
      </c>
      <c r="D1713" s="10" t="s">
        <v>1</v>
      </c>
      <c r="E1713" s="8" t="s">
        <v>114</v>
      </c>
      <c r="F1713" s="9" t="s">
        <v>103</v>
      </c>
      <c r="G1713" s="20">
        <v>42505</v>
      </c>
      <c r="H1713" s="5"/>
      <c r="I1713" s="8"/>
      <c r="J1713" s="45">
        <f t="shared" si="113"/>
        <v>0</v>
      </c>
      <c r="K1713" s="45">
        <f t="shared" si="112"/>
        <v>0</v>
      </c>
      <c r="L1713" s="45">
        <f>COUNTIFS($C$6:$C1713,C1713,$I$6:$I1713,I1713)</f>
        <v>0</v>
      </c>
      <c r="M1713" s="45" t="s">
        <v>387</v>
      </c>
    </row>
    <row r="1714" spans="1:13" x14ac:dyDescent="0.2">
      <c r="A1714" s="8" t="s">
        <v>222</v>
      </c>
      <c r="B1714" s="8" t="s">
        <v>65</v>
      </c>
      <c r="C1714" s="8" t="str">
        <f t="shared" si="115"/>
        <v>TULLOCK Mick</v>
      </c>
      <c r="D1714" s="10" t="s">
        <v>1</v>
      </c>
      <c r="E1714" s="8" t="s">
        <v>114</v>
      </c>
      <c r="F1714" s="9" t="s">
        <v>103</v>
      </c>
      <c r="G1714" s="20">
        <v>42512</v>
      </c>
      <c r="H1714" s="5"/>
      <c r="I1714" s="8"/>
      <c r="J1714" s="45">
        <f t="shared" si="113"/>
        <v>0</v>
      </c>
      <c r="K1714" s="45">
        <f t="shared" si="112"/>
        <v>0</v>
      </c>
      <c r="L1714" s="45">
        <f>COUNTIFS($C$6:$C1714,C1714,$I$6:$I1714,I1714)</f>
        <v>0</v>
      </c>
      <c r="M1714" s="45" t="s">
        <v>387</v>
      </c>
    </row>
    <row r="1715" spans="1:13" x14ac:dyDescent="0.2">
      <c r="A1715" s="8" t="s">
        <v>222</v>
      </c>
      <c r="B1715" s="8" t="s">
        <v>65</v>
      </c>
      <c r="C1715" s="8" t="str">
        <f t="shared" si="115"/>
        <v>TULLOCK Mick</v>
      </c>
      <c r="D1715" s="10" t="s">
        <v>1</v>
      </c>
      <c r="E1715" s="8" t="s">
        <v>114</v>
      </c>
      <c r="F1715" s="9" t="s">
        <v>103</v>
      </c>
      <c r="G1715" s="20">
        <v>42519</v>
      </c>
      <c r="H1715" s="5"/>
      <c r="I1715" s="8"/>
      <c r="J1715" s="45">
        <f t="shared" si="113"/>
        <v>0</v>
      </c>
      <c r="K1715" s="45">
        <f t="shared" si="112"/>
        <v>0</v>
      </c>
      <c r="L1715" s="45">
        <f>COUNTIFS($C$6:$C1715,C1715,$I$6:$I1715,I1715)</f>
        <v>0</v>
      </c>
      <c r="M1715" s="45" t="s">
        <v>387</v>
      </c>
    </row>
    <row r="1716" spans="1:13" x14ac:dyDescent="0.2">
      <c r="A1716" s="8" t="s">
        <v>222</v>
      </c>
      <c r="B1716" s="8" t="s">
        <v>65</v>
      </c>
      <c r="C1716" s="8" t="str">
        <f t="shared" si="115"/>
        <v>TULLOCK Mick</v>
      </c>
      <c r="D1716" s="10" t="s">
        <v>1</v>
      </c>
      <c r="E1716" s="8" t="s">
        <v>114</v>
      </c>
      <c r="F1716" s="9" t="s">
        <v>103</v>
      </c>
      <c r="G1716" s="20">
        <v>42526</v>
      </c>
      <c r="H1716" s="5"/>
      <c r="I1716" s="8"/>
      <c r="J1716" s="45">
        <f t="shared" si="113"/>
        <v>0</v>
      </c>
      <c r="K1716" s="45">
        <f t="shared" si="112"/>
        <v>0</v>
      </c>
      <c r="L1716" s="45">
        <f>COUNTIFS($C$6:$C1716,C1716,$I$6:$I1716,I1716)</f>
        <v>0</v>
      </c>
      <c r="M1716" s="45" t="s">
        <v>387</v>
      </c>
    </row>
    <row r="1717" spans="1:13" x14ac:dyDescent="0.2">
      <c r="A1717" s="8" t="s">
        <v>222</v>
      </c>
      <c r="B1717" s="8" t="s">
        <v>65</v>
      </c>
      <c r="C1717" s="8" t="str">
        <f t="shared" si="115"/>
        <v>TULLOCK Mick</v>
      </c>
      <c r="D1717" s="10" t="s">
        <v>1</v>
      </c>
      <c r="E1717" s="8" t="s">
        <v>114</v>
      </c>
      <c r="F1717" s="9" t="s">
        <v>103</v>
      </c>
      <c r="G1717" s="20">
        <v>42540</v>
      </c>
      <c r="H1717" s="5"/>
      <c r="I1717" s="8"/>
      <c r="J1717" s="45">
        <f t="shared" si="113"/>
        <v>0</v>
      </c>
      <c r="K1717" s="45">
        <f t="shared" si="112"/>
        <v>0</v>
      </c>
      <c r="L1717" s="45">
        <f>COUNTIFS($C$6:$C1717,C1717,$I$6:$I1717,I1717)</f>
        <v>0</v>
      </c>
      <c r="M1717" s="45" t="s">
        <v>387</v>
      </c>
    </row>
    <row r="1718" spans="1:13" x14ac:dyDescent="0.2">
      <c r="A1718" s="8" t="s">
        <v>222</v>
      </c>
      <c r="B1718" s="8" t="s">
        <v>65</v>
      </c>
      <c r="C1718" s="8" t="str">
        <f t="shared" si="115"/>
        <v>TULLOCK Mick</v>
      </c>
      <c r="D1718" s="10" t="s">
        <v>1</v>
      </c>
      <c r="E1718" s="8" t="s">
        <v>114</v>
      </c>
      <c r="F1718" s="9" t="s">
        <v>103</v>
      </c>
      <c r="G1718" s="20">
        <v>42554</v>
      </c>
      <c r="H1718" s="5"/>
      <c r="I1718" s="8"/>
      <c r="J1718" s="45">
        <f t="shared" si="113"/>
        <v>0</v>
      </c>
      <c r="K1718" s="45">
        <f t="shared" si="112"/>
        <v>0</v>
      </c>
      <c r="L1718" s="45">
        <f>COUNTIFS($C$6:$C1718,C1718,$I$6:$I1718,I1718)</f>
        <v>0</v>
      </c>
      <c r="M1718" s="45" t="s">
        <v>387</v>
      </c>
    </row>
    <row r="1719" spans="1:13" x14ac:dyDescent="0.2">
      <c r="A1719" s="8" t="s">
        <v>222</v>
      </c>
      <c r="B1719" s="8" t="s">
        <v>65</v>
      </c>
      <c r="C1719" s="8" t="str">
        <f t="shared" si="115"/>
        <v>TULLOCK Mick</v>
      </c>
      <c r="D1719" s="10" t="s">
        <v>1</v>
      </c>
      <c r="E1719" s="8" t="s">
        <v>114</v>
      </c>
      <c r="F1719" s="9" t="s">
        <v>103</v>
      </c>
      <c r="G1719" s="20">
        <v>42561</v>
      </c>
      <c r="H1719" s="5"/>
      <c r="I1719" s="8"/>
      <c r="J1719" s="45">
        <f t="shared" si="113"/>
        <v>0</v>
      </c>
      <c r="K1719" s="45">
        <f t="shared" si="112"/>
        <v>0</v>
      </c>
      <c r="L1719" s="45">
        <f>COUNTIFS($C$6:$C1719,C1719,$I$6:$I1719,I1719)</f>
        <v>0</v>
      </c>
      <c r="M1719" s="45" t="s">
        <v>387</v>
      </c>
    </row>
    <row r="1720" spans="1:13" x14ac:dyDescent="0.2">
      <c r="A1720" s="8" t="s">
        <v>222</v>
      </c>
      <c r="B1720" s="8" t="s">
        <v>65</v>
      </c>
      <c r="C1720" s="8" t="str">
        <f t="shared" si="115"/>
        <v>TULLOCK Mick</v>
      </c>
      <c r="D1720" s="10" t="s">
        <v>1</v>
      </c>
      <c r="E1720" s="8" t="s">
        <v>114</v>
      </c>
      <c r="F1720" s="9" t="s">
        <v>103</v>
      </c>
      <c r="G1720" s="20">
        <v>42589</v>
      </c>
      <c r="H1720" s="5"/>
      <c r="I1720" s="8"/>
      <c r="J1720" s="45">
        <f t="shared" si="113"/>
        <v>0</v>
      </c>
      <c r="K1720" s="45">
        <f t="shared" si="112"/>
        <v>0</v>
      </c>
      <c r="L1720" s="45">
        <f>COUNTIFS($C$6:$C1720,C1720,$I$6:$I1720,I1720)</f>
        <v>0</v>
      </c>
      <c r="M1720" s="45" t="s">
        <v>387</v>
      </c>
    </row>
    <row r="1721" spans="1:13" x14ac:dyDescent="0.2">
      <c r="A1721" s="8" t="s">
        <v>222</v>
      </c>
      <c r="B1721" s="8" t="s">
        <v>65</v>
      </c>
      <c r="C1721" s="8" t="str">
        <f t="shared" si="115"/>
        <v>TULLOCK Mick</v>
      </c>
      <c r="D1721" s="10" t="s">
        <v>1</v>
      </c>
      <c r="E1721" s="8" t="s">
        <v>114</v>
      </c>
      <c r="F1721" s="9" t="s">
        <v>103</v>
      </c>
      <c r="G1721" s="20">
        <v>42596</v>
      </c>
      <c r="H1721" s="5"/>
      <c r="I1721" s="8"/>
      <c r="J1721" s="45">
        <f t="shared" si="113"/>
        <v>0</v>
      </c>
      <c r="K1721" s="45">
        <f t="shared" si="112"/>
        <v>0</v>
      </c>
      <c r="L1721" s="45">
        <f>COUNTIFS($C$6:$C1721,C1721,$I$6:$I1721,I1721)</f>
        <v>0</v>
      </c>
      <c r="M1721" s="45" t="s">
        <v>387</v>
      </c>
    </row>
    <row r="1722" spans="1:13" x14ac:dyDescent="0.2">
      <c r="A1722" s="8" t="s">
        <v>222</v>
      </c>
      <c r="B1722" s="8" t="s">
        <v>65</v>
      </c>
      <c r="C1722" s="8" t="str">
        <f t="shared" si="115"/>
        <v>TULLOCK Mick</v>
      </c>
      <c r="D1722" s="10" t="s">
        <v>1</v>
      </c>
      <c r="E1722" s="8" t="s">
        <v>114</v>
      </c>
      <c r="F1722" s="9" t="s">
        <v>103</v>
      </c>
      <c r="G1722" s="20">
        <v>42610</v>
      </c>
      <c r="H1722" s="5"/>
      <c r="I1722" s="8"/>
      <c r="J1722" s="45">
        <f t="shared" si="113"/>
        <v>0</v>
      </c>
      <c r="K1722" s="45">
        <f t="shared" si="112"/>
        <v>0</v>
      </c>
      <c r="L1722" s="45">
        <f>COUNTIFS($C$6:$C1722,C1722,$I$6:$I1722,I1722)</f>
        <v>0</v>
      </c>
      <c r="M1722" s="45" t="s">
        <v>387</v>
      </c>
    </row>
    <row r="1723" spans="1:13" x14ac:dyDescent="0.2">
      <c r="A1723" s="8" t="s">
        <v>222</v>
      </c>
      <c r="B1723" s="8" t="s">
        <v>65</v>
      </c>
      <c r="C1723" s="8" t="s">
        <v>348</v>
      </c>
      <c r="D1723" s="10" t="s">
        <v>1</v>
      </c>
      <c r="E1723" s="8" t="s">
        <v>114</v>
      </c>
      <c r="F1723" s="9" t="s">
        <v>103</v>
      </c>
      <c r="G1723" s="61">
        <v>42617</v>
      </c>
      <c r="H1723" s="5"/>
      <c r="I1723" s="8"/>
      <c r="J1723" s="45">
        <f t="shared" si="113"/>
        <v>0</v>
      </c>
      <c r="K1723" s="45">
        <f t="shared" si="112"/>
        <v>0</v>
      </c>
      <c r="L1723" s="45">
        <f>COUNTIFS($C$6:$C1723,C1723,$I$6:$I1723,I1723)</f>
        <v>0</v>
      </c>
      <c r="M1723" s="45" t="s">
        <v>387</v>
      </c>
    </row>
    <row r="1724" spans="1:13" x14ac:dyDescent="0.2">
      <c r="A1724" s="8" t="s">
        <v>222</v>
      </c>
      <c r="B1724" s="8" t="s">
        <v>65</v>
      </c>
      <c r="C1724" s="8" t="s">
        <v>348</v>
      </c>
      <c r="D1724" s="10" t="s">
        <v>1</v>
      </c>
      <c r="E1724" s="8" t="s">
        <v>114</v>
      </c>
      <c r="F1724" s="9" t="s">
        <v>103</v>
      </c>
      <c r="G1724" s="61">
        <v>42631</v>
      </c>
      <c r="H1724" s="5"/>
      <c r="I1724" s="8"/>
      <c r="J1724" s="45">
        <f t="shared" si="113"/>
        <v>0</v>
      </c>
      <c r="K1724" s="45">
        <f t="shared" si="112"/>
        <v>0</v>
      </c>
      <c r="L1724" s="45">
        <f>COUNTIFS($C$6:$C1724,C1724,$I$6:$I1724,I1724)</f>
        <v>0</v>
      </c>
      <c r="M1724" s="45" t="s">
        <v>387</v>
      </c>
    </row>
    <row r="1725" spans="1:13" x14ac:dyDescent="0.2">
      <c r="A1725" s="8" t="s">
        <v>222</v>
      </c>
      <c r="B1725" s="8" t="s">
        <v>65</v>
      </c>
      <c r="C1725" s="8" t="s">
        <v>348</v>
      </c>
      <c r="D1725" s="10" t="s">
        <v>1</v>
      </c>
      <c r="E1725" s="8" t="s">
        <v>114</v>
      </c>
      <c r="F1725" s="9" t="s">
        <v>103</v>
      </c>
      <c r="G1725" s="61">
        <v>42652</v>
      </c>
      <c r="H1725" s="5"/>
      <c r="I1725" s="8"/>
      <c r="J1725" s="45">
        <f t="shared" si="113"/>
        <v>0</v>
      </c>
      <c r="K1725" s="45">
        <f t="shared" si="112"/>
        <v>0</v>
      </c>
      <c r="L1725" s="45">
        <f>COUNTIFS($C$6:$C1725,C1725,$I$6:$I1725,I1725)</f>
        <v>0</v>
      </c>
      <c r="M1725" s="45" t="s">
        <v>387</v>
      </c>
    </row>
    <row r="1726" spans="1:13" x14ac:dyDescent="0.2">
      <c r="A1726" s="8" t="s">
        <v>222</v>
      </c>
      <c r="B1726" s="8" t="s">
        <v>65</v>
      </c>
      <c r="C1726" s="8" t="s">
        <v>348</v>
      </c>
      <c r="D1726" s="8" t="s">
        <v>1</v>
      </c>
      <c r="E1726" s="8" t="s">
        <v>114</v>
      </c>
      <c r="F1726" s="9" t="s">
        <v>103</v>
      </c>
      <c r="G1726" s="61">
        <v>42645</v>
      </c>
      <c r="H1726" s="5"/>
      <c r="I1726" s="8"/>
      <c r="J1726" s="45">
        <f t="shared" si="113"/>
        <v>0</v>
      </c>
      <c r="K1726" s="45">
        <f t="shared" si="112"/>
        <v>0</v>
      </c>
      <c r="L1726" s="45">
        <f>COUNTIFS($C$6:$C1726,C1726,$I$6:$I1726,I1726)</f>
        <v>0</v>
      </c>
      <c r="M1726" s="45" t="s">
        <v>387</v>
      </c>
    </row>
    <row r="1727" spans="1:13" x14ac:dyDescent="0.2">
      <c r="A1727" s="8" t="s">
        <v>222</v>
      </c>
      <c r="B1727" s="8" t="s">
        <v>65</v>
      </c>
      <c r="C1727" s="8" t="s">
        <v>348</v>
      </c>
      <c r="D1727" s="8" t="s">
        <v>1</v>
      </c>
      <c r="E1727" s="8" t="s">
        <v>114</v>
      </c>
      <c r="F1727" s="9" t="s">
        <v>103</v>
      </c>
      <c r="G1727" s="61">
        <v>42659</v>
      </c>
      <c r="H1727" s="5"/>
      <c r="I1727" s="8"/>
      <c r="J1727" s="45">
        <f t="shared" si="113"/>
        <v>0</v>
      </c>
      <c r="K1727" s="45">
        <f t="shared" si="112"/>
        <v>0</v>
      </c>
      <c r="L1727" s="45">
        <f>COUNTIFS($C$6:$C1727,C1727,$I$6:$I1727,I1727)</f>
        <v>0</v>
      </c>
      <c r="M1727" s="45" t="s">
        <v>387</v>
      </c>
    </row>
    <row r="1728" spans="1:13" x14ac:dyDescent="0.2">
      <c r="A1728" s="8" t="s">
        <v>222</v>
      </c>
      <c r="B1728" s="8" t="s">
        <v>65</v>
      </c>
      <c r="C1728" s="8" t="s">
        <v>348</v>
      </c>
      <c r="D1728" s="8" t="s">
        <v>1</v>
      </c>
      <c r="E1728" s="8" t="s">
        <v>114</v>
      </c>
      <c r="F1728" s="9" t="s">
        <v>103</v>
      </c>
      <c r="G1728" s="61">
        <v>42666</v>
      </c>
      <c r="H1728" s="5"/>
      <c r="I1728" s="8"/>
      <c r="J1728" s="45">
        <f t="shared" si="113"/>
        <v>0</v>
      </c>
      <c r="K1728" s="45">
        <f t="shared" si="112"/>
        <v>0</v>
      </c>
      <c r="L1728" s="45">
        <f>COUNTIFS($C$6:$C1728,C1728,$I$6:$I1728,I1728)</f>
        <v>0</v>
      </c>
      <c r="M1728" s="45" t="s">
        <v>387</v>
      </c>
    </row>
    <row r="1729" spans="1:13" x14ac:dyDescent="0.2">
      <c r="A1729" s="8" t="s">
        <v>222</v>
      </c>
      <c r="B1729" s="8" t="s">
        <v>65</v>
      </c>
      <c r="C1729" s="8" t="s">
        <v>348</v>
      </c>
      <c r="D1729" s="8" t="s">
        <v>1</v>
      </c>
      <c r="E1729" s="8" t="s">
        <v>114</v>
      </c>
      <c r="F1729" s="9" t="s">
        <v>103</v>
      </c>
      <c r="G1729" s="61">
        <v>42673</v>
      </c>
      <c r="H1729" s="5"/>
      <c r="I1729" s="8"/>
      <c r="J1729" s="45">
        <f t="shared" si="113"/>
        <v>0</v>
      </c>
      <c r="K1729" s="45">
        <f t="shared" si="112"/>
        <v>0</v>
      </c>
      <c r="L1729" s="45">
        <f>COUNTIFS($C$6:$C1729,C1729,$I$6:$I1729,I1729)</f>
        <v>0</v>
      </c>
      <c r="M1729" s="45" t="s">
        <v>387</v>
      </c>
    </row>
    <row r="1730" spans="1:13" x14ac:dyDescent="0.2">
      <c r="A1730" s="8" t="s">
        <v>142</v>
      </c>
      <c r="B1730" s="8" t="s">
        <v>61</v>
      </c>
      <c r="C1730" s="8" t="str">
        <f t="shared" ref="C1730:C1750" si="116">UPPER(A1730)&amp;" "&amp;B1730</f>
        <v>VAN KEULE Michael</v>
      </c>
      <c r="D1730" s="8" t="s">
        <v>1</v>
      </c>
      <c r="E1730" s="8" t="s">
        <v>0</v>
      </c>
      <c r="F1730" s="9" t="s">
        <v>103</v>
      </c>
      <c r="G1730" s="20">
        <v>42407</v>
      </c>
      <c r="H1730" s="5">
        <v>30</v>
      </c>
      <c r="I1730" s="8" t="s">
        <v>0</v>
      </c>
      <c r="J1730" s="45">
        <f t="shared" si="113"/>
        <v>30</v>
      </c>
      <c r="K1730" s="45">
        <f t="shared" si="112"/>
        <v>1.0344827586206897</v>
      </c>
      <c r="L1730" s="45">
        <f>COUNTIFS($C$6:$C1730,C1730,$I$6:$I1730,I1730)</f>
        <v>1</v>
      </c>
      <c r="M1730" s="45" t="s">
        <v>387</v>
      </c>
    </row>
    <row r="1731" spans="1:13" x14ac:dyDescent="0.2">
      <c r="A1731" s="8" t="s">
        <v>142</v>
      </c>
      <c r="B1731" s="8" t="s">
        <v>61</v>
      </c>
      <c r="C1731" s="8" t="str">
        <f t="shared" si="116"/>
        <v>VAN KEULE Michael</v>
      </c>
      <c r="D1731" s="8" t="s">
        <v>1</v>
      </c>
      <c r="E1731" s="8" t="s">
        <v>0</v>
      </c>
      <c r="F1731" s="9" t="s">
        <v>103</v>
      </c>
      <c r="G1731" s="20">
        <v>42386</v>
      </c>
      <c r="H1731" s="3"/>
      <c r="I1731" s="8"/>
      <c r="J1731" s="45">
        <f t="shared" si="113"/>
        <v>0</v>
      </c>
      <c r="K1731" s="45">
        <f t="shared" si="112"/>
        <v>0</v>
      </c>
      <c r="L1731" s="45">
        <f>COUNTIFS($C$6:$C1731,C1731,$I$6:$I1731,I1731)</f>
        <v>0</v>
      </c>
      <c r="M1731" s="45" t="s">
        <v>387</v>
      </c>
    </row>
    <row r="1732" spans="1:13" x14ac:dyDescent="0.2">
      <c r="A1732" s="8" t="s">
        <v>142</v>
      </c>
      <c r="B1732" s="8" t="s">
        <v>61</v>
      </c>
      <c r="C1732" s="8" t="str">
        <f t="shared" si="116"/>
        <v>VAN KEULE Michael</v>
      </c>
      <c r="D1732" s="8" t="s">
        <v>1</v>
      </c>
      <c r="E1732" s="8" t="s">
        <v>0</v>
      </c>
      <c r="F1732" s="9" t="s">
        <v>103</v>
      </c>
      <c r="G1732" s="20">
        <v>42400</v>
      </c>
      <c r="H1732" s="5"/>
      <c r="I1732" s="8"/>
      <c r="J1732" s="45">
        <f t="shared" si="113"/>
        <v>0</v>
      </c>
      <c r="K1732" s="45">
        <f t="shared" si="112"/>
        <v>0</v>
      </c>
      <c r="L1732" s="45">
        <f>COUNTIFS($C$6:$C1732,C1732,$I$6:$I1732,I1732)</f>
        <v>0</v>
      </c>
      <c r="M1732" s="45" t="s">
        <v>387</v>
      </c>
    </row>
    <row r="1733" spans="1:13" x14ac:dyDescent="0.2">
      <c r="A1733" s="8" t="s">
        <v>142</v>
      </c>
      <c r="B1733" s="8" t="s">
        <v>61</v>
      </c>
      <c r="C1733" s="8" t="str">
        <f t="shared" si="116"/>
        <v>VAN KEULE Michael</v>
      </c>
      <c r="D1733" s="8" t="s">
        <v>1</v>
      </c>
      <c r="E1733" s="8" t="s">
        <v>0</v>
      </c>
      <c r="F1733" s="9" t="s">
        <v>103</v>
      </c>
      <c r="G1733" s="20">
        <v>42414</v>
      </c>
      <c r="H1733" s="5"/>
      <c r="I1733" s="8"/>
      <c r="J1733" s="45">
        <f t="shared" si="113"/>
        <v>0</v>
      </c>
      <c r="K1733" s="45">
        <f t="shared" ref="K1733:K1796" si="117">IFERROR(J1733/$G$5,0)</f>
        <v>0</v>
      </c>
      <c r="L1733" s="45">
        <f>COUNTIFS($C$6:$C1733,C1733,$I$6:$I1733,I1733)</f>
        <v>0</v>
      </c>
      <c r="M1733" s="45" t="s">
        <v>387</v>
      </c>
    </row>
    <row r="1734" spans="1:13" x14ac:dyDescent="0.2">
      <c r="A1734" s="8" t="s">
        <v>142</v>
      </c>
      <c r="B1734" s="8" t="s">
        <v>61</v>
      </c>
      <c r="C1734" s="8" t="str">
        <f t="shared" si="116"/>
        <v>VAN KEULE Michael</v>
      </c>
      <c r="D1734" s="8" t="s">
        <v>1</v>
      </c>
      <c r="E1734" s="8" t="s">
        <v>0</v>
      </c>
      <c r="F1734" s="9" t="s">
        <v>103</v>
      </c>
      <c r="G1734" s="20">
        <v>42421</v>
      </c>
      <c r="H1734" s="5"/>
      <c r="I1734" s="8"/>
      <c r="J1734" s="45">
        <f t="shared" si="113"/>
        <v>0</v>
      </c>
      <c r="K1734" s="45">
        <f t="shared" si="117"/>
        <v>0</v>
      </c>
      <c r="L1734" s="45">
        <f>COUNTIFS($C$6:$C1734,C1734,$I$6:$I1734,I1734)</f>
        <v>0</v>
      </c>
      <c r="M1734" s="45" t="s">
        <v>387</v>
      </c>
    </row>
    <row r="1735" spans="1:13" x14ac:dyDescent="0.2">
      <c r="A1735" s="8" t="s">
        <v>142</v>
      </c>
      <c r="B1735" s="8" t="s">
        <v>61</v>
      </c>
      <c r="C1735" s="8" t="str">
        <f t="shared" si="116"/>
        <v>VAN KEULE Michael</v>
      </c>
      <c r="D1735" s="8" t="s">
        <v>1</v>
      </c>
      <c r="E1735" s="8" t="s">
        <v>0</v>
      </c>
      <c r="F1735" s="9" t="s">
        <v>103</v>
      </c>
      <c r="G1735" s="20">
        <v>42428</v>
      </c>
      <c r="H1735" s="5"/>
      <c r="I1735" s="8"/>
      <c r="J1735" s="45">
        <f t="shared" ref="J1735:J1798" si="118">SUMIFS($H$6:$H$3208,$C$6:$C$3208,$C1735,$I$6:$I$3208,$I1735)</f>
        <v>0</v>
      </c>
      <c r="K1735" s="45">
        <f t="shared" si="117"/>
        <v>0</v>
      </c>
      <c r="L1735" s="45">
        <f>COUNTIFS($C$6:$C1735,C1735,$I$6:$I1735,I1735)</f>
        <v>0</v>
      </c>
      <c r="M1735" s="45" t="s">
        <v>387</v>
      </c>
    </row>
    <row r="1736" spans="1:13" x14ac:dyDescent="0.2">
      <c r="A1736" s="8" t="s">
        <v>142</v>
      </c>
      <c r="B1736" s="8" t="s">
        <v>61</v>
      </c>
      <c r="C1736" s="8" t="str">
        <f t="shared" si="116"/>
        <v>VAN KEULE Michael</v>
      </c>
      <c r="D1736" s="8" t="s">
        <v>1</v>
      </c>
      <c r="E1736" s="8" t="s">
        <v>0</v>
      </c>
      <c r="F1736" s="9" t="s">
        <v>103</v>
      </c>
      <c r="G1736" s="20">
        <v>42435</v>
      </c>
      <c r="H1736" s="5"/>
      <c r="I1736" s="8"/>
      <c r="J1736" s="45">
        <f t="shared" si="118"/>
        <v>0</v>
      </c>
      <c r="K1736" s="45">
        <f t="shared" si="117"/>
        <v>0</v>
      </c>
      <c r="L1736" s="45">
        <f>COUNTIFS($C$6:$C1736,C1736,$I$6:$I1736,I1736)</f>
        <v>0</v>
      </c>
      <c r="M1736" s="45" t="s">
        <v>387</v>
      </c>
    </row>
    <row r="1737" spans="1:13" x14ac:dyDescent="0.2">
      <c r="A1737" s="8" t="s">
        <v>142</v>
      </c>
      <c r="B1737" s="8" t="s">
        <v>61</v>
      </c>
      <c r="C1737" s="8" t="str">
        <f t="shared" si="116"/>
        <v>VAN KEULE Michael</v>
      </c>
      <c r="D1737" s="8" t="s">
        <v>1</v>
      </c>
      <c r="E1737" s="8" t="s">
        <v>0</v>
      </c>
      <c r="F1737" s="9" t="s">
        <v>103</v>
      </c>
      <c r="G1737" s="20">
        <v>42442</v>
      </c>
      <c r="H1737" s="5"/>
      <c r="I1737" s="8"/>
      <c r="J1737" s="45">
        <f t="shared" si="118"/>
        <v>0</v>
      </c>
      <c r="K1737" s="45">
        <f t="shared" si="117"/>
        <v>0</v>
      </c>
      <c r="L1737" s="45">
        <f>COUNTIFS($C$6:$C1737,C1737,$I$6:$I1737,I1737)</f>
        <v>0</v>
      </c>
      <c r="M1737" s="45" t="s">
        <v>387</v>
      </c>
    </row>
    <row r="1738" spans="1:13" x14ac:dyDescent="0.2">
      <c r="A1738" s="8" t="s">
        <v>142</v>
      </c>
      <c r="B1738" s="8" t="s">
        <v>61</v>
      </c>
      <c r="C1738" s="8" t="str">
        <f t="shared" si="116"/>
        <v>VAN KEULE Michael</v>
      </c>
      <c r="D1738" s="8" t="s">
        <v>1</v>
      </c>
      <c r="E1738" s="8" t="s">
        <v>0</v>
      </c>
      <c r="F1738" s="9" t="s">
        <v>103</v>
      </c>
      <c r="G1738" s="20">
        <v>42449</v>
      </c>
      <c r="H1738" s="5"/>
      <c r="I1738" s="8"/>
      <c r="J1738" s="45">
        <f t="shared" si="118"/>
        <v>0</v>
      </c>
      <c r="K1738" s="45">
        <f t="shared" si="117"/>
        <v>0</v>
      </c>
      <c r="L1738" s="45">
        <f>COUNTIFS($C$6:$C1738,C1738,$I$6:$I1738,I1738)</f>
        <v>0</v>
      </c>
      <c r="M1738" s="45" t="s">
        <v>387</v>
      </c>
    </row>
    <row r="1739" spans="1:13" x14ac:dyDescent="0.2">
      <c r="A1739" s="8" t="s">
        <v>142</v>
      </c>
      <c r="B1739" s="8" t="s">
        <v>61</v>
      </c>
      <c r="C1739" s="8" t="str">
        <f t="shared" si="116"/>
        <v>VAN KEULE Michael</v>
      </c>
      <c r="D1739" s="8" t="s">
        <v>1</v>
      </c>
      <c r="E1739" s="8" t="s">
        <v>0</v>
      </c>
      <c r="F1739" s="9" t="s">
        <v>103</v>
      </c>
      <c r="G1739" s="20">
        <v>42463</v>
      </c>
      <c r="H1739" s="5"/>
      <c r="I1739" s="8"/>
      <c r="J1739" s="45">
        <f t="shared" si="118"/>
        <v>0</v>
      </c>
      <c r="K1739" s="45">
        <f t="shared" si="117"/>
        <v>0</v>
      </c>
      <c r="L1739" s="45">
        <f>COUNTIFS($C$6:$C1739,C1739,$I$6:$I1739,I1739)</f>
        <v>0</v>
      </c>
      <c r="M1739" s="45" t="s">
        <v>387</v>
      </c>
    </row>
    <row r="1740" spans="1:13" x14ac:dyDescent="0.2">
      <c r="A1740" s="8" t="s">
        <v>142</v>
      </c>
      <c r="B1740" s="8" t="s">
        <v>61</v>
      </c>
      <c r="C1740" s="8" t="str">
        <f t="shared" si="116"/>
        <v>VAN KEULE Michael</v>
      </c>
      <c r="D1740" s="8" t="s">
        <v>1</v>
      </c>
      <c r="E1740" s="8" t="s">
        <v>0</v>
      </c>
      <c r="F1740" s="9" t="s">
        <v>103</v>
      </c>
      <c r="G1740" s="20">
        <v>42477</v>
      </c>
      <c r="H1740" s="5"/>
      <c r="I1740" s="8"/>
      <c r="J1740" s="45">
        <f t="shared" si="118"/>
        <v>0</v>
      </c>
      <c r="K1740" s="45">
        <f t="shared" si="117"/>
        <v>0</v>
      </c>
      <c r="L1740" s="45">
        <f>COUNTIFS($C$6:$C1740,C1740,$I$6:$I1740,I1740)</f>
        <v>0</v>
      </c>
      <c r="M1740" s="45" t="s">
        <v>387</v>
      </c>
    </row>
    <row r="1741" spans="1:13" x14ac:dyDescent="0.2">
      <c r="A1741" s="8" t="s">
        <v>142</v>
      </c>
      <c r="B1741" s="8" t="s">
        <v>61</v>
      </c>
      <c r="C1741" s="8" t="str">
        <f t="shared" si="116"/>
        <v>VAN KEULE Michael</v>
      </c>
      <c r="D1741" s="8" t="s">
        <v>1</v>
      </c>
      <c r="E1741" s="8" t="s">
        <v>0</v>
      </c>
      <c r="F1741" s="9" t="s">
        <v>103</v>
      </c>
      <c r="G1741" s="20">
        <v>42505</v>
      </c>
      <c r="H1741" s="5"/>
      <c r="I1741" s="8"/>
      <c r="J1741" s="45">
        <f t="shared" si="118"/>
        <v>0</v>
      </c>
      <c r="K1741" s="45">
        <f t="shared" si="117"/>
        <v>0</v>
      </c>
      <c r="L1741" s="45">
        <f>COUNTIFS($C$6:$C1741,C1741,$I$6:$I1741,I1741)</f>
        <v>0</v>
      </c>
      <c r="M1741" s="45" t="s">
        <v>387</v>
      </c>
    </row>
    <row r="1742" spans="1:13" x14ac:dyDescent="0.2">
      <c r="A1742" s="8" t="s">
        <v>142</v>
      </c>
      <c r="B1742" s="8" t="s">
        <v>61</v>
      </c>
      <c r="C1742" s="8" t="str">
        <f t="shared" si="116"/>
        <v>VAN KEULE Michael</v>
      </c>
      <c r="D1742" s="8" t="s">
        <v>1</v>
      </c>
      <c r="E1742" s="8" t="s">
        <v>0</v>
      </c>
      <c r="F1742" s="9" t="s">
        <v>103</v>
      </c>
      <c r="G1742" s="20">
        <v>42512</v>
      </c>
      <c r="H1742" s="5"/>
      <c r="I1742" s="8"/>
      <c r="J1742" s="45">
        <f t="shared" si="118"/>
        <v>0</v>
      </c>
      <c r="K1742" s="45">
        <f t="shared" si="117"/>
        <v>0</v>
      </c>
      <c r="L1742" s="45">
        <f>COUNTIFS($C$6:$C1742,C1742,$I$6:$I1742,I1742)</f>
        <v>0</v>
      </c>
      <c r="M1742" s="45" t="s">
        <v>387</v>
      </c>
    </row>
    <row r="1743" spans="1:13" x14ac:dyDescent="0.2">
      <c r="A1743" s="8" t="s">
        <v>142</v>
      </c>
      <c r="B1743" s="8" t="s">
        <v>61</v>
      </c>
      <c r="C1743" s="8" t="str">
        <f t="shared" si="116"/>
        <v>VAN KEULE Michael</v>
      </c>
      <c r="D1743" s="8" t="s">
        <v>1</v>
      </c>
      <c r="E1743" s="8" t="s">
        <v>0</v>
      </c>
      <c r="F1743" s="9" t="s">
        <v>103</v>
      </c>
      <c r="G1743" s="20">
        <v>42519</v>
      </c>
      <c r="H1743" s="5"/>
      <c r="I1743" s="8"/>
      <c r="J1743" s="45">
        <f t="shared" si="118"/>
        <v>0</v>
      </c>
      <c r="K1743" s="45">
        <f t="shared" si="117"/>
        <v>0</v>
      </c>
      <c r="L1743" s="45">
        <f>COUNTIFS($C$6:$C1743,C1743,$I$6:$I1743,I1743)</f>
        <v>0</v>
      </c>
      <c r="M1743" s="45" t="s">
        <v>387</v>
      </c>
    </row>
    <row r="1744" spans="1:13" x14ac:dyDescent="0.2">
      <c r="A1744" s="8" t="s">
        <v>142</v>
      </c>
      <c r="B1744" s="8" t="s">
        <v>61</v>
      </c>
      <c r="C1744" s="8" t="str">
        <f t="shared" si="116"/>
        <v>VAN KEULE Michael</v>
      </c>
      <c r="D1744" s="8" t="s">
        <v>1</v>
      </c>
      <c r="E1744" s="8" t="s">
        <v>0</v>
      </c>
      <c r="F1744" s="9" t="s">
        <v>103</v>
      </c>
      <c r="G1744" s="20">
        <v>42526</v>
      </c>
      <c r="H1744" s="5"/>
      <c r="I1744" s="8"/>
      <c r="J1744" s="45">
        <f t="shared" si="118"/>
        <v>0</v>
      </c>
      <c r="K1744" s="45">
        <f t="shared" si="117"/>
        <v>0</v>
      </c>
      <c r="L1744" s="45">
        <f>COUNTIFS($C$6:$C1744,C1744,$I$6:$I1744,I1744)</f>
        <v>0</v>
      </c>
      <c r="M1744" s="45" t="s">
        <v>387</v>
      </c>
    </row>
    <row r="1745" spans="1:13" x14ac:dyDescent="0.2">
      <c r="A1745" s="8" t="s">
        <v>142</v>
      </c>
      <c r="B1745" s="8" t="s">
        <v>61</v>
      </c>
      <c r="C1745" s="8" t="str">
        <f t="shared" si="116"/>
        <v>VAN KEULE Michael</v>
      </c>
      <c r="D1745" s="8" t="s">
        <v>1</v>
      </c>
      <c r="E1745" s="8" t="s">
        <v>0</v>
      </c>
      <c r="F1745" s="9" t="s">
        <v>103</v>
      </c>
      <c r="G1745" s="20">
        <v>42540</v>
      </c>
      <c r="H1745" s="5"/>
      <c r="I1745" s="8"/>
      <c r="J1745" s="45">
        <f t="shared" si="118"/>
        <v>0</v>
      </c>
      <c r="K1745" s="45">
        <f t="shared" si="117"/>
        <v>0</v>
      </c>
      <c r="L1745" s="45">
        <f>COUNTIFS($C$6:$C1745,C1745,$I$6:$I1745,I1745)</f>
        <v>0</v>
      </c>
      <c r="M1745" s="45" t="s">
        <v>387</v>
      </c>
    </row>
    <row r="1746" spans="1:13" x14ac:dyDescent="0.2">
      <c r="A1746" s="8" t="s">
        <v>142</v>
      </c>
      <c r="B1746" s="8" t="s">
        <v>61</v>
      </c>
      <c r="C1746" s="8" t="str">
        <f t="shared" si="116"/>
        <v>VAN KEULE Michael</v>
      </c>
      <c r="D1746" s="8" t="s">
        <v>1</v>
      </c>
      <c r="E1746" s="8" t="s">
        <v>0</v>
      </c>
      <c r="F1746" s="9" t="s">
        <v>103</v>
      </c>
      <c r="G1746" s="20">
        <v>42554</v>
      </c>
      <c r="H1746" s="5"/>
      <c r="I1746" s="8"/>
      <c r="J1746" s="45">
        <f t="shared" si="118"/>
        <v>0</v>
      </c>
      <c r="K1746" s="45">
        <f t="shared" si="117"/>
        <v>0</v>
      </c>
      <c r="L1746" s="45">
        <f>COUNTIFS($C$6:$C1746,C1746,$I$6:$I1746,I1746)</f>
        <v>0</v>
      </c>
      <c r="M1746" s="45" t="s">
        <v>387</v>
      </c>
    </row>
    <row r="1747" spans="1:13" x14ac:dyDescent="0.2">
      <c r="A1747" s="8" t="s">
        <v>142</v>
      </c>
      <c r="B1747" s="8" t="s">
        <v>61</v>
      </c>
      <c r="C1747" s="8" t="str">
        <f t="shared" si="116"/>
        <v>VAN KEULE Michael</v>
      </c>
      <c r="D1747" s="8" t="s">
        <v>1</v>
      </c>
      <c r="E1747" s="8" t="s">
        <v>0</v>
      </c>
      <c r="F1747" s="9" t="s">
        <v>103</v>
      </c>
      <c r="G1747" s="20">
        <v>42561</v>
      </c>
      <c r="H1747" s="5"/>
      <c r="I1747" s="8"/>
      <c r="J1747" s="45">
        <f t="shared" si="118"/>
        <v>0</v>
      </c>
      <c r="K1747" s="45">
        <f t="shared" si="117"/>
        <v>0</v>
      </c>
      <c r="L1747" s="45">
        <f>COUNTIFS($C$6:$C1747,C1747,$I$6:$I1747,I1747)</f>
        <v>0</v>
      </c>
      <c r="M1747" s="45" t="s">
        <v>387</v>
      </c>
    </row>
    <row r="1748" spans="1:13" x14ac:dyDescent="0.2">
      <c r="A1748" s="8" t="s">
        <v>142</v>
      </c>
      <c r="B1748" s="8" t="s">
        <v>61</v>
      </c>
      <c r="C1748" s="8" t="str">
        <f t="shared" si="116"/>
        <v>VAN KEULE Michael</v>
      </c>
      <c r="D1748" s="8" t="s">
        <v>1</v>
      </c>
      <c r="E1748" s="8" t="s">
        <v>0</v>
      </c>
      <c r="F1748" s="9" t="s">
        <v>103</v>
      </c>
      <c r="G1748" s="20">
        <v>42589</v>
      </c>
      <c r="H1748" s="5"/>
      <c r="I1748" s="8"/>
      <c r="J1748" s="45">
        <f t="shared" si="118"/>
        <v>0</v>
      </c>
      <c r="K1748" s="45">
        <f t="shared" si="117"/>
        <v>0</v>
      </c>
      <c r="L1748" s="45">
        <f>COUNTIFS($C$6:$C1748,C1748,$I$6:$I1748,I1748)</f>
        <v>0</v>
      </c>
      <c r="M1748" s="45" t="s">
        <v>387</v>
      </c>
    </row>
    <row r="1749" spans="1:13" x14ac:dyDescent="0.2">
      <c r="A1749" s="8" t="s">
        <v>142</v>
      </c>
      <c r="B1749" s="8" t="s">
        <v>61</v>
      </c>
      <c r="C1749" s="8" t="str">
        <f t="shared" si="116"/>
        <v>VAN KEULE Michael</v>
      </c>
      <c r="D1749" s="8" t="s">
        <v>1</v>
      </c>
      <c r="E1749" s="8" t="s">
        <v>0</v>
      </c>
      <c r="F1749" s="9" t="s">
        <v>103</v>
      </c>
      <c r="G1749" s="20">
        <v>42596</v>
      </c>
      <c r="H1749" s="5"/>
      <c r="I1749" s="8"/>
      <c r="J1749" s="45">
        <f t="shared" si="118"/>
        <v>0</v>
      </c>
      <c r="K1749" s="45">
        <f t="shared" si="117"/>
        <v>0</v>
      </c>
      <c r="L1749" s="45">
        <f>COUNTIFS($C$6:$C1749,C1749,$I$6:$I1749,I1749)</f>
        <v>0</v>
      </c>
      <c r="M1749" s="45" t="s">
        <v>387</v>
      </c>
    </row>
    <row r="1750" spans="1:13" x14ac:dyDescent="0.2">
      <c r="A1750" s="8" t="s">
        <v>142</v>
      </c>
      <c r="B1750" s="8" t="s">
        <v>61</v>
      </c>
      <c r="C1750" s="8" t="str">
        <f t="shared" si="116"/>
        <v>VAN KEULE Michael</v>
      </c>
      <c r="D1750" s="8" t="s">
        <v>1</v>
      </c>
      <c r="E1750" s="8" t="s">
        <v>0</v>
      </c>
      <c r="F1750" s="9" t="s">
        <v>103</v>
      </c>
      <c r="G1750" s="20">
        <v>42610</v>
      </c>
      <c r="H1750" s="5"/>
      <c r="I1750" s="8"/>
      <c r="J1750" s="45">
        <f t="shared" si="118"/>
        <v>0</v>
      </c>
      <c r="K1750" s="45">
        <f t="shared" si="117"/>
        <v>0</v>
      </c>
      <c r="L1750" s="45">
        <f>COUNTIFS($C$6:$C1750,C1750,$I$6:$I1750,I1750)</f>
        <v>0</v>
      </c>
      <c r="M1750" s="45" t="s">
        <v>387</v>
      </c>
    </row>
    <row r="1751" spans="1:13" x14ac:dyDescent="0.2">
      <c r="A1751" s="8" t="s">
        <v>142</v>
      </c>
      <c r="B1751" s="8" t="s">
        <v>61</v>
      </c>
      <c r="C1751" s="8" t="s">
        <v>304</v>
      </c>
      <c r="D1751" s="8" t="s">
        <v>1</v>
      </c>
      <c r="E1751" s="8" t="s">
        <v>0</v>
      </c>
      <c r="F1751" s="9" t="s">
        <v>103</v>
      </c>
      <c r="G1751" s="61">
        <v>42617</v>
      </c>
      <c r="H1751" s="5"/>
      <c r="I1751" s="8"/>
      <c r="J1751" s="45">
        <f t="shared" si="118"/>
        <v>0</v>
      </c>
      <c r="K1751" s="45">
        <f t="shared" si="117"/>
        <v>0</v>
      </c>
      <c r="L1751" s="45">
        <f>COUNTIFS($C$6:$C1751,C1751,$I$6:$I1751,I1751)</f>
        <v>0</v>
      </c>
      <c r="M1751" s="45" t="s">
        <v>387</v>
      </c>
    </row>
    <row r="1752" spans="1:13" x14ac:dyDescent="0.2">
      <c r="A1752" s="8" t="s">
        <v>142</v>
      </c>
      <c r="B1752" s="8" t="s">
        <v>61</v>
      </c>
      <c r="C1752" s="8" t="s">
        <v>304</v>
      </c>
      <c r="D1752" s="8" t="s">
        <v>1</v>
      </c>
      <c r="E1752" s="8" t="s">
        <v>0</v>
      </c>
      <c r="F1752" s="9" t="s">
        <v>103</v>
      </c>
      <c r="G1752" s="61">
        <v>42624</v>
      </c>
      <c r="H1752" s="5"/>
      <c r="I1752" s="8"/>
      <c r="J1752" s="45">
        <f t="shared" si="118"/>
        <v>0</v>
      </c>
      <c r="K1752" s="45">
        <f t="shared" si="117"/>
        <v>0</v>
      </c>
      <c r="L1752" s="45">
        <f>COUNTIFS($C$6:$C1752,C1752,$I$6:$I1752,I1752)</f>
        <v>0</v>
      </c>
      <c r="M1752" s="45" t="s">
        <v>387</v>
      </c>
    </row>
    <row r="1753" spans="1:13" x14ac:dyDescent="0.2">
      <c r="A1753" s="8" t="s">
        <v>142</v>
      </c>
      <c r="B1753" s="8" t="s">
        <v>61</v>
      </c>
      <c r="C1753" s="8" t="s">
        <v>304</v>
      </c>
      <c r="D1753" s="8" t="s">
        <v>1</v>
      </c>
      <c r="E1753" s="8" t="s">
        <v>0</v>
      </c>
      <c r="F1753" s="9" t="s">
        <v>103</v>
      </c>
      <c r="G1753" s="61">
        <v>42631</v>
      </c>
      <c r="H1753" s="5"/>
      <c r="I1753" s="8"/>
      <c r="J1753" s="45">
        <f t="shared" si="118"/>
        <v>0</v>
      </c>
      <c r="K1753" s="45">
        <f t="shared" si="117"/>
        <v>0</v>
      </c>
      <c r="L1753" s="45">
        <f>COUNTIFS($C$6:$C1753,C1753,$I$6:$I1753,I1753)</f>
        <v>0</v>
      </c>
      <c r="M1753" s="45" t="s">
        <v>387</v>
      </c>
    </row>
    <row r="1754" spans="1:13" x14ac:dyDescent="0.2">
      <c r="A1754" s="8" t="s">
        <v>142</v>
      </c>
      <c r="B1754" s="8" t="s">
        <v>61</v>
      </c>
      <c r="C1754" s="8" t="s">
        <v>304</v>
      </c>
      <c r="D1754" s="8" t="s">
        <v>1</v>
      </c>
      <c r="E1754" s="8" t="s">
        <v>0</v>
      </c>
      <c r="F1754" s="9" t="s">
        <v>103</v>
      </c>
      <c r="G1754" s="61">
        <v>42652</v>
      </c>
      <c r="H1754" s="5"/>
      <c r="I1754" s="8"/>
      <c r="J1754" s="45">
        <f t="shared" si="118"/>
        <v>0</v>
      </c>
      <c r="K1754" s="45">
        <f t="shared" si="117"/>
        <v>0</v>
      </c>
      <c r="L1754" s="45">
        <f>COUNTIFS($C$6:$C1754,C1754,$I$6:$I1754,I1754)</f>
        <v>0</v>
      </c>
      <c r="M1754" s="45" t="s">
        <v>387</v>
      </c>
    </row>
    <row r="1755" spans="1:13" x14ac:dyDescent="0.2">
      <c r="A1755" s="8" t="s">
        <v>142</v>
      </c>
      <c r="B1755" s="8" t="s">
        <v>61</v>
      </c>
      <c r="C1755" s="8" t="s">
        <v>304</v>
      </c>
      <c r="D1755" s="8" t="s">
        <v>1</v>
      </c>
      <c r="E1755" s="8" t="s">
        <v>0</v>
      </c>
      <c r="F1755" s="9" t="s">
        <v>103</v>
      </c>
      <c r="G1755" s="61">
        <v>42645</v>
      </c>
      <c r="H1755" s="5"/>
      <c r="I1755" s="8"/>
      <c r="J1755" s="45">
        <f t="shared" si="118"/>
        <v>0</v>
      </c>
      <c r="K1755" s="45">
        <f t="shared" si="117"/>
        <v>0</v>
      </c>
      <c r="L1755" s="45">
        <f>COUNTIFS($C$6:$C1755,C1755,$I$6:$I1755,I1755)</f>
        <v>0</v>
      </c>
      <c r="M1755" s="45" t="s">
        <v>387</v>
      </c>
    </row>
    <row r="1756" spans="1:13" x14ac:dyDescent="0.2">
      <c r="A1756" s="8" t="s">
        <v>142</v>
      </c>
      <c r="B1756" s="8" t="s">
        <v>61</v>
      </c>
      <c r="C1756" s="8" t="s">
        <v>304</v>
      </c>
      <c r="D1756" s="8" t="s">
        <v>1</v>
      </c>
      <c r="E1756" s="8" t="s">
        <v>0</v>
      </c>
      <c r="F1756" s="9" t="s">
        <v>103</v>
      </c>
      <c r="G1756" s="61">
        <v>42659</v>
      </c>
      <c r="H1756" s="5"/>
      <c r="I1756" s="8"/>
      <c r="J1756" s="45">
        <f t="shared" si="118"/>
        <v>0</v>
      </c>
      <c r="K1756" s="45">
        <f t="shared" si="117"/>
        <v>0</v>
      </c>
      <c r="L1756" s="45">
        <f>COUNTIFS($C$6:$C1756,C1756,$I$6:$I1756,I1756)</f>
        <v>0</v>
      </c>
      <c r="M1756" s="45" t="s">
        <v>387</v>
      </c>
    </row>
    <row r="1757" spans="1:13" x14ac:dyDescent="0.2">
      <c r="A1757" s="8" t="s">
        <v>142</v>
      </c>
      <c r="B1757" s="8" t="s">
        <v>61</v>
      </c>
      <c r="C1757" s="8" t="s">
        <v>304</v>
      </c>
      <c r="D1757" s="8" t="s">
        <v>1</v>
      </c>
      <c r="E1757" s="8" t="s">
        <v>0</v>
      </c>
      <c r="F1757" s="9" t="s">
        <v>103</v>
      </c>
      <c r="G1757" s="61">
        <v>42666</v>
      </c>
      <c r="H1757" s="5"/>
      <c r="I1757" s="8"/>
      <c r="J1757" s="45">
        <f t="shared" si="118"/>
        <v>0</v>
      </c>
      <c r="K1757" s="45">
        <f t="shared" si="117"/>
        <v>0</v>
      </c>
      <c r="L1757" s="45">
        <f>COUNTIFS($C$6:$C1757,C1757,$I$6:$I1757,I1757)</f>
        <v>0</v>
      </c>
      <c r="M1757" s="45" t="s">
        <v>387</v>
      </c>
    </row>
    <row r="1758" spans="1:13" x14ac:dyDescent="0.2">
      <c r="A1758" s="8" t="s">
        <v>142</v>
      </c>
      <c r="B1758" s="8" t="s">
        <v>61</v>
      </c>
      <c r="C1758" s="8" t="s">
        <v>304</v>
      </c>
      <c r="D1758" s="8" t="s">
        <v>1</v>
      </c>
      <c r="E1758" s="8" t="s">
        <v>0</v>
      </c>
      <c r="F1758" s="9" t="s">
        <v>103</v>
      </c>
      <c r="G1758" s="61">
        <v>42673</v>
      </c>
      <c r="H1758" s="5"/>
      <c r="I1758" s="8"/>
      <c r="J1758" s="45">
        <f t="shared" si="118"/>
        <v>0</v>
      </c>
      <c r="K1758" s="45">
        <f t="shared" si="117"/>
        <v>0</v>
      </c>
      <c r="L1758" s="45">
        <f>COUNTIFS($C$6:$C1758,C1758,$I$6:$I1758,I1758)</f>
        <v>0</v>
      </c>
      <c r="M1758" s="45" t="s">
        <v>387</v>
      </c>
    </row>
    <row r="1759" spans="1:13" x14ac:dyDescent="0.2">
      <c r="A1759" s="8" t="s">
        <v>173</v>
      </c>
      <c r="B1759" s="8" t="s">
        <v>44</v>
      </c>
      <c r="C1759" s="8" t="str">
        <f t="shared" ref="C1759:C1779" si="119">UPPER(A1759)&amp;" "&amp;B1759</f>
        <v>VINER Paul</v>
      </c>
      <c r="D1759" s="8" t="s">
        <v>1</v>
      </c>
      <c r="E1759" s="8" t="s">
        <v>114</v>
      </c>
      <c r="F1759" s="9" t="s">
        <v>103</v>
      </c>
      <c r="G1759" s="20">
        <v>42442</v>
      </c>
      <c r="H1759" s="5">
        <v>130</v>
      </c>
      <c r="I1759" s="8" t="s">
        <v>114</v>
      </c>
      <c r="J1759" s="45">
        <f t="shared" si="118"/>
        <v>130</v>
      </c>
      <c r="K1759" s="45">
        <f t="shared" si="117"/>
        <v>4.4827586206896548</v>
      </c>
      <c r="L1759" s="45">
        <f>COUNTIFS($C$6:$C1759,C1759,$I$6:$I1759,I1759)</f>
        <v>1</v>
      </c>
      <c r="M1759" s="45" t="s">
        <v>387</v>
      </c>
    </row>
    <row r="1760" spans="1:13" x14ac:dyDescent="0.2">
      <c r="A1760" s="8" t="s">
        <v>173</v>
      </c>
      <c r="B1760" s="8" t="s">
        <v>44</v>
      </c>
      <c r="C1760" s="8" t="str">
        <f t="shared" si="119"/>
        <v>VINER Paul</v>
      </c>
      <c r="D1760" s="8" t="s">
        <v>1</v>
      </c>
      <c r="E1760" s="8" t="s">
        <v>114</v>
      </c>
      <c r="F1760" s="9" t="s">
        <v>103</v>
      </c>
      <c r="G1760" s="20">
        <v>42386</v>
      </c>
      <c r="H1760" s="3"/>
      <c r="I1760" s="8"/>
      <c r="J1760" s="45">
        <f t="shared" si="118"/>
        <v>0</v>
      </c>
      <c r="K1760" s="45">
        <f t="shared" si="117"/>
        <v>0</v>
      </c>
      <c r="L1760" s="45">
        <f>COUNTIFS($C$6:$C1760,C1760,$I$6:$I1760,I1760)</f>
        <v>0</v>
      </c>
      <c r="M1760" s="45" t="s">
        <v>387</v>
      </c>
    </row>
    <row r="1761" spans="1:13" x14ac:dyDescent="0.2">
      <c r="A1761" s="8" t="s">
        <v>173</v>
      </c>
      <c r="B1761" s="8" t="s">
        <v>44</v>
      </c>
      <c r="C1761" s="8" t="str">
        <f t="shared" si="119"/>
        <v>VINER Paul</v>
      </c>
      <c r="D1761" s="8" t="s">
        <v>1</v>
      </c>
      <c r="E1761" s="8" t="s">
        <v>114</v>
      </c>
      <c r="F1761" s="9" t="s">
        <v>103</v>
      </c>
      <c r="G1761" s="20">
        <v>42400</v>
      </c>
      <c r="H1761" s="5"/>
      <c r="I1761" s="8"/>
      <c r="J1761" s="45">
        <f t="shared" si="118"/>
        <v>0</v>
      </c>
      <c r="K1761" s="45">
        <f t="shared" si="117"/>
        <v>0</v>
      </c>
      <c r="L1761" s="45">
        <f>COUNTIFS($C$6:$C1761,C1761,$I$6:$I1761,I1761)</f>
        <v>0</v>
      </c>
      <c r="M1761" s="45" t="s">
        <v>387</v>
      </c>
    </row>
    <row r="1762" spans="1:13" x14ac:dyDescent="0.2">
      <c r="A1762" s="8" t="s">
        <v>173</v>
      </c>
      <c r="B1762" s="8" t="s">
        <v>44</v>
      </c>
      <c r="C1762" s="8" t="str">
        <f t="shared" si="119"/>
        <v>VINER Paul</v>
      </c>
      <c r="D1762" s="8" t="s">
        <v>1</v>
      </c>
      <c r="E1762" s="8" t="s">
        <v>114</v>
      </c>
      <c r="F1762" s="9" t="s">
        <v>103</v>
      </c>
      <c r="G1762" s="20">
        <v>42407</v>
      </c>
      <c r="H1762" s="5"/>
      <c r="I1762" s="8"/>
      <c r="J1762" s="45">
        <f t="shared" si="118"/>
        <v>0</v>
      </c>
      <c r="K1762" s="45">
        <f t="shared" si="117"/>
        <v>0</v>
      </c>
      <c r="L1762" s="45">
        <f>COUNTIFS($C$6:$C1762,C1762,$I$6:$I1762,I1762)</f>
        <v>0</v>
      </c>
      <c r="M1762" s="45" t="s">
        <v>387</v>
      </c>
    </row>
    <row r="1763" spans="1:13" x14ac:dyDescent="0.2">
      <c r="A1763" s="8" t="s">
        <v>173</v>
      </c>
      <c r="B1763" s="8" t="s">
        <v>44</v>
      </c>
      <c r="C1763" s="8" t="str">
        <f t="shared" si="119"/>
        <v>VINER Paul</v>
      </c>
      <c r="D1763" s="8" t="s">
        <v>1</v>
      </c>
      <c r="E1763" s="8" t="s">
        <v>114</v>
      </c>
      <c r="F1763" s="9" t="s">
        <v>103</v>
      </c>
      <c r="G1763" s="20">
        <v>42414</v>
      </c>
      <c r="H1763" s="5"/>
      <c r="I1763" s="8"/>
      <c r="J1763" s="45">
        <f t="shared" si="118"/>
        <v>0</v>
      </c>
      <c r="K1763" s="45">
        <f t="shared" si="117"/>
        <v>0</v>
      </c>
      <c r="L1763" s="45">
        <f>COUNTIFS($C$6:$C1763,C1763,$I$6:$I1763,I1763)</f>
        <v>0</v>
      </c>
      <c r="M1763" s="45" t="s">
        <v>387</v>
      </c>
    </row>
    <row r="1764" spans="1:13" x14ac:dyDescent="0.2">
      <c r="A1764" s="8" t="s">
        <v>173</v>
      </c>
      <c r="B1764" s="8" t="s">
        <v>44</v>
      </c>
      <c r="C1764" s="8" t="str">
        <f t="shared" si="119"/>
        <v>VINER Paul</v>
      </c>
      <c r="D1764" s="8" t="s">
        <v>1</v>
      </c>
      <c r="E1764" s="8" t="s">
        <v>114</v>
      </c>
      <c r="F1764" s="9" t="s">
        <v>103</v>
      </c>
      <c r="G1764" s="20">
        <v>42421</v>
      </c>
      <c r="H1764" s="5"/>
      <c r="I1764" s="8"/>
      <c r="J1764" s="45">
        <f t="shared" si="118"/>
        <v>0</v>
      </c>
      <c r="K1764" s="45">
        <f t="shared" si="117"/>
        <v>0</v>
      </c>
      <c r="L1764" s="45">
        <f>COUNTIFS($C$6:$C1764,C1764,$I$6:$I1764,I1764)</f>
        <v>0</v>
      </c>
      <c r="M1764" s="45" t="s">
        <v>387</v>
      </c>
    </row>
    <row r="1765" spans="1:13" x14ac:dyDescent="0.2">
      <c r="A1765" s="8" t="s">
        <v>173</v>
      </c>
      <c r="B1765" s="8" t="s">
        <v>44</v>
      </c>
      <c r="C1765" s="8" t="str">
        <f t="shared" si="119"/>
        <v>VINER Paul</v>
      </c>
      <c r="D1765" s="8" t="s">
        <v>1</v>
      </c>
      <c r="E1765" s="8" t="s">
        <v>114</v>
      </c>
      <c r="F1765" s="9" t="s">
        <v>103</v>
      </c>
      <c r="G1765" s="20">
        <v>42428</v>
      </c>
      <c r="H1765" s="5"/>
      <c r="I1765" s="8"/>
      <c r="J1765" s="45">
        <f t="shared" si="118"/>
        <v>0</v>
      </c>
      <c r="K1765" s="45">
        <f t="shared" si="117"/>
        <v>0</v>
      </c>
      <c r="L1765" s="45">
        <f>COUNTIFS($C$6:$C1765,C1765,$I$6:$I1765,I1765)</f>
        <v>0</v>
      </c>
      <c r="M1765" s="45" t="s">
        <v>387</v>
      </c>
    </row>
    <row r="1766" spans="1:13" x14ac:dyDescent="0.2">
      <c r="A1766" s="8" t="s">
        <v>173</v>
      </c>
      <c r="B1766" s="8" t="s">
        <v>44</v>
      </c>
      <c r="C1766" s="8" t="str">
        <f t="shared" si="119"/>
        <v>VINER Paul</v>
      </c>
      <c r="D1766" s="8" t="s">
        <v>1</v>
      </c>
      <c r="E1766" s="8" t="s">
        <v>114</v>
      </c>
      <c r="F1766" s="9" t="s">
        <v>103</v>
      </c>
      <c r="G1766" s="20">
        <v>42435</v>
      </c>
      <c r="H1766" s="5"/>
      <c r="I1766" s="8"/>
      <c r="J1766" s="45">
        <f t="shared" si="118"/>
        <v>0</v>
      </c>
      <c r="K1766" s="45">
        <f t="shared" si="117"/>
        <v>0</v>
      </c>
      <c r="L1766" s="45">
        <f>COUNTIFS($C$6:$C1766,C1766,$I$6:$I1766,I1766)</f>
        <v>0</v>
      </c>
      <c r="M1766" s="45" t="s">
        <v>387</v>
      </c>
    </row>
    <row r="1767" spans="1:13" x14ac:dyDescent="0.2">
      <c r="A1767" s="8" t="s">
        <v>173</v>
      </c>
      <c r="B1767" s="8" t="s">
        <v>44</v>
      </c>
      <c r="C1767" s="8" t="str">
        <f t="shared" si="119"/>
        <v>VINER Paul</v>
      </c>
      <c r="D1767" s="8" t="s">
        <v>1</v>
      </c>
      <c r="E1767" s="8" t="s">
        <v>114</v>
      </c>
      <c r="F1767" s="9" t="s">
        <v>103</v>
      </c>
      <c r="G1767" s="20">
        <v>42449</v>
      </c>
      <c r="H1767" s="5"/>
      <c r="I1767" s="8"/>
      <c r="J1767" s="45">
        <f t="shared" si="118"/>
        <v>0</v>
      </c>
      <c r="K1767" s="45">
        <f t="shared" si="117"/>
        <v>0</v>
      </c>
      <c r="L1767" s="45">
        <f>COUNTIFS($C$6:$C1767,C1767,$I$6:$I1767,I1767)</f>
        <v>0</v>
      </c>
      <c r="M1767" s="45" t="s">
        <v>387</v>
      </c>
    </row>
    <row r="1768" spans="1:13" x14ac:dyDescent="0.2">
      <c r="A1768" s="8" t="s">
        <v>173</v>
      </c>
      <c r="B1768" s="8" t="s">
        <v>44</v>
      </c>
      <c r="C1768" s="8" t="str">
        <f t="shared" si="119"/>
        <v>VINER Paul</v>
      </c>
      <c r="D1768" s="8" t="s">
        <v>1</v>
      </c>
      <c r="E1768" s="8" t="s">
        <v>114</v>
      </c>
      <c r="F1768" s="9" t="s">
        <v>103</v>
      </c>
      <c r="G1768" s="20">
        <v>42463</v>
      </c>
      <c r="H1768" s="5"/>
      <c r="I1768" s="8"/>
      <c r="J1768" s="45">
        <f t="shared" si="118"/>
        <v>0</v>
      </c>
      <c r="K1768" s="45">
        <f t="shared" si="117"/>
        <v>0</v>
      </c>
      <c r="L1768" s="45">
        <f>COUNTIFS($C$6:$C1768,C1768,$I$6:$I1768,I1768)</f>
        <v>0</v>
      </c>
      <c r="M1768" s="45" t="s">
        <v>387</v>
      </c>
    </row>
    <row r="1769" spans="1:13" x14ac:dyDescent="0.2">
      <c r="A1769" s="8" t="s">
        <v>173</v>
      </c>
      <c r="B1769" s="8" t="s">
        <v>44</v>
      </c>
      <c r="C1769" s="8" t="str">
        <f t="shared" si="119"/>
        <v>VINER Paul</v>
      </c>
      <c r="D1769" s="8" t="s">
        <v>1</v>
      </c>
      <c r="E1769" s="8" t="s">
        <v>114</v>
      </c>
      <c r="F1769" s="9" t="s">
        <v>103</v>
      </c>
      <c r="G1769" s="20">
        <v>42477</v>
      </c>
      <c r="H1769" s="5"/>
      <c r="I1769" s="8"/>
      <c r="J1769" s="45">
        <f t="shared" si="118"/>
        <v>0</v>
      </c>
      <c r="K1769" s="45">
        <f t="shared" si="117"/>
        <v>0</v>
      </c>
      <c r="L1769" s="45">
        <f>COUNTIFS($C$6:$C1769,C1769,$I$6:$I1769,I1769)</f>
        <v>0</v>
      </c>
      <c r="M1769" s="45" t="s">
        <v>387</v>
      </c>
    </row>
    <row r="1770" spans="1:13" x14ac:dyDescent="0.2">
      <c r="A1770" s="8" t="s">
        <v>173</v>
      </c>
      <c r="B1770" s="8" t="s">
        <v>44</v>
      </c>
      <c r="C1770" s="8" t="str">
        <f t="shared" si="119"/>
        <v>VINER Paul</v>
      </c>
      <c r="D1770" s="8" t="s">
        <v>1</v>
      </c>
      <c r="E1770" s="8" t="s">
        <v>114</v>
      </c>
      <c r="F1770" s="9" t="s">
        <v>103</v>
      </c>
      <c r="G1770" s="20">
        <v>42505</v>
      </c>
      <c r="H1770" s="5"/>
      <c r="I1770" s="8"/>
      <c r="J1770" s="45">
        <f t="shared" si="118"/>
        <v>0</v>
      </c>
      <c r="K1770" s="45">
        <f t="shared" si="117"/>
        <v>0</v>
      </c>
      <c r="L1770" s="45">
        <f>COUNTIFS($C$6:$C1770,C1770,$I$6:$I1770,I1770)</f>
        <v>0</v>
      </c>
      <c r="M1770" s="45" t="s">
        <v>387</v>
      </c>
    </row>
    <row r="1771" spans="1:13" x14ac:dyDescent="0.2">
      <c r="A1771" s="8" t="s">
        <v>173</v>
      </c>
      <c r="B1771" s="8" t="s">
        <v>44</v>
      </c>
      <c r="C1771" s="8" t="str">
        <f t="shared" si="119"/>
        <v>VINER Paul</v>
      </c>
      <c r="D1771" s="8" t="s">
        <v>1</v>
      </c>
      <c r="E1771" s="8" t="s">
        <v>114</v>
      </c>
      <c r="F1771" s="9" t="s">
        <v>103</v>
      </c>
      <c r="G1771" s="20">
        <v>42512</v>
      </c>
      <c r="H1771" s="5"/>
      <c r="I1771" s="8"/>
      <c r="J1771" s="45">
        <f t="shared" si="118"/>
        <v>0</v>
      </c>
      <c r="K1771" s="45">
        <f t="shared" si="117"/>
        <v>0</v>
      </c>
      <c r="L1771" s="45">
        <f>COUNTIFS($C$6:$C1771,C1771,$I$6:$I1771,I1771)</f>
        <v>0</v>
      </c>
      <c r="M1771" s="45" t="s">
        <v>387</v>
      </c>
    </row>
    <row r="1772" spans="1:13" x14ac:dyDescent="0.2">
      <c r="A1772" s="8" t="s">
        <v>173</v>
      </c>
      <c r="B1772" s="8" t="s">
        <v>44</v>
      </c>
      <c r="C1772" s="8" t="str">
        <f t="shared" si="119"/>
        <v>VINER Paul</v>
      </c>
      <c r="D1772" s="8" t="s">
        <v>1</v>
      </c>
      <c r="E1772" s="8" t="s">
        <v>114</v>
      </c>
      <c r="F1772" s="9" t="s">
        <v>103</v>
      </c>
      <c r="G1772" s="20">
        <v>42519</v>
      </c>
      <c r="H1772" s="5"/>
      <c r="I1772" s="8"/>
      <c r="J1772" s="45">
        <f t="shared" si="118"/>
        <v>0</v>
      </c>
      <c r="K1772" s="45">
        <f t="shared" si="117"/>
        <v>0</v>
      </c>
      <c r="L1772" s="45">
        <f>COUNTIFS($C$6:$C1772,C1772,$I$6:$I1772,I1772)</f>
        <v>0</v>
      </c>
      <c r="M1772" s="45" t="s">
        <v>387</v>
      </c>
    </row>
    <row r="1773" spans="1:13" x14ac:dyDescent="0.2">
      <c r="A1773" s="8" t="s">
        <v>173</v>
      </c>
      <c r="B1773" s="8" t="s">
        <v>44</v>
      </c>
      <c r="C1773" s="8" t="str">
        <f t="shared" si="119"/>
        <v>VINER Paul</v>
      </c>
      <c r="D1773" s="8" t="s">
        <v>1</v>
      </c>
      <c r="E1773" s="8" t="s">
        <v>114</v>
      </c>
      <c r="F1773" s="9" t="s">
        <v>103</v>
      </c>
      <c r="G1773" s="20">
        <v>42526</v>
      </c>
      <c r="H1773" s="5"/>
      <c r="I1773" s="8"/>
      <c r="J1773" s="45">
        <f t="shared" si="118"/>
        <v>0</v>
      </c>
      <c r="K1773" s="45">
        <f t="shared" si="117"/>
        <v>0</v>
      </c>
      <c r="L1773" s="45">
        <f>COUNTIFS($C$6:$C1773,C1773,$I$6:$I1773,I1773)</f>
        <v>0</v>
      </c>
      <c r="M1773" s="45" t="s">
        <v>387</v>
      </c>
    </row>
    <row r="1774" spans="1:13" x14ac:dyDescent="0.2">
      <c r="A1774" s="8" t="s">
        <v>173</v>
      </c>
      <c r="B1774" s="8" t="s">
        <v>44</v>
      </c>
      <c r="C1774" s="8" t="str">
        <f t="shared" si="119"/>
        <v>VINER Paul</v>
      </c>
      <c r="D1774" s="8" t="s">
        <v>1</v>
      </c>
      <c r="E1774" s="8" t="s">
        <v>114</v>
      </c>
      <c r="F1774" s="9" t="s">
        <v>103</v>
      </c>
      <c r="G1774" s="20">
        <v>42540</v>
      </c>
      <c r="H1774" s="5"/>
      <c r="I1774" s="8"/>
      <c r="J1774" s="45">
        <f t="shared" si="118"/>
        <v>0</v>
      </c>
      <c r="K1774" s="45">
        <f t="shared" si="117"/>
        <v>0</v>
      </c>
      <c r="L1774" s="45">
        <f>COUNTIFS($C$6:$C1774,C1774,$I$6:$I1774,I1774)</f>
        <v>0</v>
      </c>
      <c r="M1774" s="45" t="s">
        <v>387</v>
      </c>
    </row>
    <row r="1775" spans="1:13" x14ac:dyDescent="0.2">
      <c r="A1775" s="8" t="s">
        <v>173</v>
      </c>
      <c r="B1775" s="8" t="s">
        <v>44</v>
      </c>
      <c r="C1775" s="8" t="str">
        <f t="shared" si="119"/>
        <v>VINER Paul</v>
      </c>
      <c r="D1775" s="8" t="s">
        <v>1</v>
      </c>
      <c r="E1775" s="8" t="s">
        <v>114</v>
      </c>
      <c r="F1775" s="9" t="s">
        <v>103</v>
      </c>
      <c r="G1775" s="20">
        <v>42554</v>
      </c>
      <c r="H1775" s="5"/>
      <c r="I1775" s="8"/>
      <c r="J1775" s="45">
        <f t="shared" si="118"/>
        <v>0</v>
      </c>
      <c r="K1775" s="45">
        <f t="shared" si="117"/>
        <v>0</v>
      </c>
      <c r="L1775" s="45">
        <f>COUNTIFS($C$6:$C1775,C1775,$I$6:$I1775,I1775)</f>
        <v>0</v>
      </c>
      <c r="M1775" s="45" t="s">
        <v>387</v>
      </c>
    </row>
    <row r="1776" spans="1:13" x14ac:dyDescent="0.2">
      <c r="A1776" s="8" t="s">
        <v>173</v>
      </c>
      <c r="B1776" s="8" t="s">
        <v>44</v>
      </c>
      <c r="C1776" s="8" t="str">
        <f t="shared" si="119"/>
        <v>VINER Paul</v>
      </c>
      <c r="D1776" s="8" t="s">
        <v>1</v>
      </c>
      <c r="E1776" s="8" t="s">
        <v>114</v>
      </c>
      <c r="F1776" s="9" t="s">
        <v>103</v>
      </c>
      <c r="G1776" s="20">
        <v>42561</v>
      </c>
      <c r="H1776" s="5"/>
      <c r="I1776" s="8"/>
      <c r="J1776" s="45">
        <f t="shared" si="118"/>
        <v>0</v>
      </c>
      <c r="K1776" s="45">
        <f t="shared" si="117"/>
        <v>0</v>
      </c>
      <c r="L1776" s="45">
        <f>COUNTIFS($C$6:$C1776,C1776,$I$6:$I1776,I1776)</f>
        <v>0</v>
      </c>
      <c r="M1776" s="45" t="s">
        <v>387</v>
      </c>
    </row>
    <row r="1777" spans="1:13" x14ac:dyDescent="0.2">
      <c r="A1777" s="8" t="s">
        <v>173</v>
      </c>
      <c r="B1777" s="8" t="s">
        <v>44</v>
      </c>
      <c r="C1777" s="8" t="str">
        <f t="shared" si="119"/>
        <v>VINER Paul</v>
      </c>
      <c r="D1777" s="8" t="s">
        <v>1</v>
      </c>
      <c r="E1777" s="8" t="s">
        <v>114</v>
      </c>
      <c r="F1777" s="9" t="s">
        <v>103</v>
      </c>
      <c r="G1777" s="20">
        <v>42589</v>
      </c>
      <c r="H1777" s="5"/>
      <c r="I1777" s="8"/>
      <c r="J1777" s="45">
        <f t="shared" si="118"/>
        <v>0</v>
      </c>
      <c r="K1777" s="45">
        <f t="shared" si="117"/>
        <v>0</v>
      </c>
      <c r="L1777" s="45">
        <f>COUNTIFS($C$6:$C1777,C1777,$I$6:$I1777,I1777)</f>
        <v>0</v>
      </c>
      <c r="M1777" s="45" t="s">
        <v>387</v>
      </c>
    </row>
    <row r="1778" spans="1:13" x14ac:dyDescent="0.2">
      <c r="A1778" s="8" t="s">
        <v>173</v>
      </c>
      <c r="B1778" s="8" t="s">
        <v>44</v>
      </c>
      <c r="C1778" s="8" t="str">
        <f t="shared" si="119"/>
        <v>VINER Paul</v>
      </c>
      <c r="D1778" s="8" t="s">
        <v>1</v>
      </c>
      <c r="E1778" s="8" t="s">
        <v>114</v>
      </c>
      <c r="F1778" s="9" t="s">
        <v>103</v>
      </c>
      <c r="G1778" s="20">
        <v>42596</v>
      </c>
      <c r="H1778" s="5"/>
      <c r="I1778" s="8"/>
      <c r="J1778" s="45">
        <f t="shared" si="118"/>
        <v>0</v>
      </c>
      <c r="K1778" s="45">
        <f t="shared" si="117"/>
        <v>0</v>
      </c>
      <c r="L1778" s="45">
        <f>COUNTIFS($C$6:$C1778,C1778,$I$6:$I1778,I1778)</f>
        <v>0</v>
      </c>
      <c r="M1778" s="45" t="s">
        <v>387</v>
      </c>
    </row>
    <row r="1779" spans="1:13" x14ac:dyDescent="0.2">
      <c r="A1779" s="8" t="s">
        <v>173</v>
      </c>
      <c r="B1779" s="8" t="s">
        <v>44</v>
      </c>
      <c r="C1779" s="8" t="str">
        <f t="shared" si="119"/>
        <v>VINER Paul</v>
      </c>
      <c r="D1779" s="8" t="s">
        <v>1</v>
      </c>
      <c r="E1779" s="8" t="s">
        <v>114</v>
      </c>
      <c r="F1779" s="9" t="s">
        <v>103</v>
      </c>
      <c r="G1779" s="20">
        <v>42610</v>
      </c>
      <c r="H1779" s="5"/>
      <c r="I1779" s="8"/>
      <c r="J1779" s="45">
        <f t="shared" si="118"/>
        <v>0</v>
      </c>
      <c r="K1779" s="45">
        <f t="shared" si="117"/>
        <v>0</v>
      </c>
      <c r="L1779" s="45">
        <f>COUNTIFS($C$6:$C1779,C1779,$I$6:$I1779,I1779)</f>
        <v>0</v>
      </c>
      <c r="M1779" s="45" t="s">
        <v>387</v>
      </c>
    </row>
    <row r="1780" spans="1:13" x14ac:dyDescent="0.2">
      <c r="A1780" s="8" t="s">
        <v>173</v>
      </c>
      <c r="B1780" s="8" t="s">
        <v>44</v>
      </c>
      <c r="C1780" s="8" t="s">
        <v>306</v>
      </c>
      <c r="D1780" s="8" t="s">
        <v>1</v>
      </c>
      <c r="E1780" s="8" t="s">
        <v>114</v>
      </c>
      <c r="F1780" s="9" t="s">
        <v>103</v>
      </c>
      <c r="G1780" s="61">
        <v>42617</v>
      </c>
      <c r="H1780" s="5"/>
      <c r="I1780" s="8"/>
      <c r="J1780" s="45">
        <f t="shared" si="118"/>
        <v>0</v>
      </c>
      <c r="K1780" s="45">
        <f t="shared" si="117"/>
        <v>0</v>
      </c>
      <c r="L1780" s="45">
        <f>COUNTIFS($C$6:$C1780,C1780,$I$6:$I1780,I1780)</f>
        <v>0</v>
      </c>
      <c r="M1780" s="45" t="s">
        <v>387</v>
      </c>
    </row>
    <row r="1781" spans="1:13" x14ac:dyDescent="0.2">
      <c r="A1781" s="8" t="s">
        <v>173</v>
      </c>
      <c r="B1781" s="8" t="s">
        <v>44</v>
      </c>
      <c r="C1781" s="8" t="s">
        <v>306</v>
      </c>
      <c r="D1781" s="8" t="s">
        <v>1</v>
      </c>
      <c r="E1781" s="8" t="s">
        <v>114</v>
      </c>
      <c r="F1781" s="9" t="s">
        <v>103</v>
      </c>
      <c r="G1781" s="61">
        <v>42624</v>
      </c>
      <c r="H1781" s="5"/>
      <c r="I1781" s="8"/>
      <c r="J1781" s="45">
        <f t="shared" si="118"/>
        <v>0</v>
      </c>
      <c r="K1781" s="45">
        <f t="shared" si="117"/>
        <v>0</v>
      </c>
      <c r="L1781" s="45">
        <f>COUNTIFS($C$6:$C1781,C1781,$I$6:$I1781,I1781)</f>
        <v>0</v>
      </c>
      <c r="M1781" s="45" t="s">
        <v>387</v>
      </c>
    </row>
    <row r="1782" spans="1:13" x14ac:dyDescent="0.2">
      <c r="A1782" s="8" t="s">
        <v>173</v>
      </c>
      <c r="B1782" s="8" t="s">
        <v>44</v>
      </c>
      <c r="C1782" s="8" t="s">
        <v>306</v>
      </c>
      <c r="D1782" s="8" t="s">
        <v>1</v>
      </c>
      <c r="E1782" s="8" t="s">
        <v>114</v>
      </c>
      <c r="F1782" s="9" t="s">
        <v>103</v>
      </c>
      <c r="G1782" s="61">
        <v>42631</v>
      </c>
      <c r="H1782" s="5"/>
      <c r="I1782" s="8"/>
      <c r="J1782" s="45">
        <f t="shared" si="118"/>
        <v>0</v>
      </c>
      <c r="K1782" s="45">
        <f t="shared" si="117"/>
        <v>0</v>
      </c>
      <c r="L1782" s="45">
        <f>COUNTIFS($C$6:$C1782,C1782,$I$6:$I1782,I1782)</f>
        <v>0</v>
      </c>
      <c r="M1782" s="45" t="s">
        <v>387</v>
      </c>
    </row>
    <row r="1783" spans="1:13" x14ac:dyDescent="0.2">
      <c r="A1783" s="8" t="s">
        <v>173</v>
      </c>
      <c r="B1783" s="8" t="s">
        <v>44</v>
      </c>
      <c r="C1783" s="8" t="s">
        <v>306</v>
      </c>
      <c r="D1783" s="8" t="s">
        <v>1</v>
      </c>
      <c r="E1783" s="8" t="s">
        <v>114</v>
      </c>
      <c r="F1783" s="9" t="s">
        <v>103</v>
      </c>
      <c r="G1783" s="61">
        <v>42652</v>
      </c>
      <c r="H1783" s="5"/>
      <c r="I1783" s="8"/>
      <c r="J1783" s="45">
        <f t="shared" si="118"/>
        <v>0</v>
      </c>
      <c r="K1783" s="45">
        <f t="shared" si="117"/>
        <v>0</v>
      </c>
      <c r="L1783" s="45">
        <f>COUNTIFS($C$6:$C1783,C1783,$I$6:$I1783,I1783)</f>
        <v>0</v>
      </c>
      <c r="M1783" s="45" t="s">
        <v>387</v>
      </c>
    </row>
    <row r="1784" spans="1:13" x14ac:dyDescent="0.2">
      <c r="A1784" s="8" t="s">
        <v>173</v>
      </c>
      <c r="B1784" s="8" t="s">
        <v>44</v>
      </c>
      <c r="C1784" s="8" t="s">
        <v>306</v>
      </c>
      <c r="D1784" s="8" t="s">
        <v>1</v>
      </c>
      <c r="E1784" s="8" t="s">
        <v>114</v>
      </c>
      <c r="F1784" s="9" t="s">
        <v>103</v>
      </c>
      <c r="G1784" s="61">
        <v>42645</v>
      </c>
      <c r="H1784" s="5"/>
      <c r="I1784" s="8"/>
      <c r="J1784" s="45">
        <f t="shared" si="118"/>
        <v>0</v>
      </c>
      <c r="K1784" s="45">
        <f t="shared" si="117"/>
        <v>0</v>
      </c>
      <c r="L1784" s="45">
        <f>COUNTIFS($C$6:$C1784,C1784,$I$6:$I1784,I1784)</f>
        <v>0</v>
      </c>
      <c r="M1784" s="45" t="s">
        <v>387</v>
      </c>
    </row>
    <row r="1785" spans="1:13" x14ac:dyDescent="0.2">
      <c r="A1785" s="8" t="s">
        <v>173</v>
      </c>
      <c r="B1785" s="8" t="s">
        <v>44</v>
      </c>
      <c r="C1785" s="8" t="s">
        <v>306</v>
      </c>
      <c r="D1785" s="8" t="s">
        <v>1</v>
      </c>
      <c r="E1785" s="8" t="s">
        <v>114</v>
      </c>
      <c r="F1785" s="9" t="s">
        <v>103</v>
      </c>
      <c r="G1785" s="61">
        <v>42659</v>
      </c>
      <c r="H1785" s="5"/>
      <c r="I1785" s="8"/>
      <c r="J1785" s="45">
        <f t="shared" si="118"/>
        <v>0</v>
      </c>
      <c r="K1785" s="45">
        <f t="shared" si="117"/>
        <v>0</v>
      </c>
      <c r="L1785" s="45">
        <f>COUNTIFS($C$6:$C1785,C1785,$I$6:$I1785,I1785)</f>
        <v>0</v>
      </c>
      <c r="M1785" s="45" t="s">
        <v>387</v>
      </c>
    </row>
    <row r="1786" spans="1:13" x14ac:dyDescent="0.2">
      <c r="A1786" s="8" t="s">
        <v>173</v>
      </c>
      <c r="B1786" s="8" t="s">
        <v>44</v>
      </c>
      <c r="C1786" s="8" t="s">
        <v>306</v>
      </c>
      <c r="D1786" s="8" t="s">
        <v>1</v>
      </c>
      <c r="E1786" s="8" t="s">
        <v>114</v>
      </c>
      <c r="F1786" s="9" t="s">
        <v>103</v>
      </c>
      <c r="G1786" s="61">
        <v>42666</v>
      </c>
      <c r="H1786" s="5"/>
      <c r="I1786" s="8"/>
      <c r="J1786" s="45">
        <f t="shared" si="118"/>
        <v>0</v>
      </c>
      <c r="K1786" s="45">
        <f t="shared" si="117"/>
        <v>0</v>
      </c>
      <c r="L1786" s="45">
        <f>COUNTIFS($C$6:$C1786,C1786,$I$6:$I1786,I1786)</f>
        <v>0</v>
      </c>
      <c r="M1786" s="45" t="s">
        <v>387</v>
      </c>
    </row>
    <row r="1787" spans="1:13" x14ac:dyDescent="0.2">
      <c r="A1787" s="8" t="s">
        <v>173</v>
      </c>
      <c r="B1787" s="8" t="s">
        <v>44</v>
      </c>
      <c r="C1787" s="8" t="s">
        <v>306</v>
      </c>
      <c r="D1787" s="8" t="s">
        <v>1</v>
      </c>
      <c r="E1787" s="8" t="s">
        <v>114</v>
      </c>
      <c r="F1787" s="9" t="s">
        <v>103</v>
      </c>
      <c r="G1787" s="61">
        <v>42673</v>
      </c>
      <c r="H1787" s="5"/>
      <c r="I1787" s="8"/>
      <c r="J1787" s="45">
        <f t="shared" si="118"/>
        <v>0</v>
      </c>
      <c r="K1787" s="45">
        <f t="shared" si="117"/>
        <v>0</v>
      </c>
      <c r="L1787" s="45">
        <f>COUNTIFS($C$6:$C1787,C1787,$I$6:$I1787,I1787)</f>
        <v>0</v>
      </c>
      <c r="M1787" s="45" t="s">
        <v>387</v>
      </c>
    </row>
    <row r="1788" spans="1:13" x14ac:dyDescent="0.2">
      <c r="A1788" s="8" t="s">
        <v>181</v>
      </c>
      <c r="B1788" s="8" t="s">
        <v>109</v>
      </c>
      <c r="C1788" s="8" t="s">
        <v>305</v>
      </c>
      <c r="D1788" s="8" t="s">
        <v>1</v>
      </c>
      <c r="E1788" s="8" t="s">
        <v>114</v>
      </c>
      <c r="F1788" s="9" t="s">
        <v>103</v>
      </c>
      <c r="G1788" s="61">
        <v>42645</v>
      </c>
      <c r="H1788" s="5">
        <v>163</v>
      </c>
      <c r="I1788" s="8" t="s">
        <v>114</v>
      </c>
      <c r="J1788" s="45">
        <f t="shared" si="118"/>
        <v>806</v>
      </c>
      <c r="K1788" s="45">
        <f t="shared" si="117"/>
        <v>27.793103448275861</v>
      </c>
      <c r="L1788" s="45">
        <f>COUNTIFS($C$6:$C1788,C1788,$I$6:$I1788,I1788)</f>
        <v>1</v>
      </c>
      <c r="M1788" s="45" t="s">
        <v>387</v>
      </c>
    </row>
    <row r="1789" spans="1:13" x14ac:dyDescent="0.2">
      <c r="A1789" s="8" t="s">
        <v>181</v>
      </c>
      <c r="B1789" s="8" t="s">
        <v>109</v>
      </c>
      <c r="C1789" s="8" t="s">
        <v>305</v>
      </c>
      <c r="D1789" s="8" t="s">
        <v>1</v>
      </c>
      <c r="E1789" s="8" t="s">
        <v>114</v>
      </c>
      <c r="F1789" s="9" t="s">
        <v>103</v>
      </c>
      <c r="G1789" s="61">
        <v>42624</v>
      </c>
      <c r="H1789" s="5">
        <v>143</v>
      </c>
      <c r="I1789" s="8" t="s">
        <v>114</v>
      </c>
      <c r="J1789" s="45">
        <f t="shared" si="118"/>
        <v>806</v>
      </c>
      <c r="K1789" s="45">
        <f t="shared" si="117"/>
        <v>27.793103448275861</v>
      </c>
      <c r="L1789" s="45">
        <f>COUNTIFS($C$6:$C1789,C1789,$I$6:$I1789,I1789)</f>
        <v>2</v>
      </c>
      <c r="M1789" s="45" t="s">
        <v>387</v>
      </c>
    </row>
    <row r="1790" spans="1:13" x14ac:dyDescent="0.2">
      <c r="A1790" s="8" t="s">
        <v>181</v>
      </c>
      <c r="B1790" s="8" t="s">
        <v>109</v>
      </c>
      <c r="C1790" s="8" t="str">
        <f>UPPER(A1790)&amp;" "&amp;B1790</f>
        <v>VISAGIE Darryn</v>
      </c>
      <c r="D1790" s="8" t="s">
        <v>1</v>
      </c>
      <c r="E1790" s="8" t="s">
        <v>114</v>
      </c>
      <c r="F1790" s="9" t="s">
        <v>103</v>
      </c>
      <c r="G1790" s="20">
        <v>42596</v>
      </c>
      <c r="H1790" s="5">
        <v>131</v>
      </c>
      <c r="I1790" s="8" t="s">
        <v>114</v>
      </c>
      <c r="J1790" s="45">
        <f t="shared" si="118"/>
        <v>806</v>
      </c>
      <c r="K1790" s="45">
        <f t="shared" si="117"/>
        <v>27.793103448275861</v>
      </c>
      <c r="L1790" s="45">
        <f>COUNTIFS($C$6:$C1790,C1790,$I$6:$I1790,I1790)</f>
        <v>3</v>
      </c>
      <c r="M1790" s="45" t="s">
        <v>387</v>
      </c>
    </row>
    <row r="1791" spans="1:13" x14ac:dyDescent="0.2">
      <c r="A1791" s="8" t="s">
        <v>181</v>
      </c>
      <c r="B1791" s="8" t="s">
        <v>109</v>
      </c>
      <c r="C1791" s="8" t="str">
        <f>UPPER(A1791)&amp;" "&amp;B1791</f>
        <v>VISAGIE Darryn</v>
      </c>
      <c r="D1791" s="8" t="s">
        <v>1</v>
      </c>
      <c r="E1791" s="8" t="s">
        <v>114</v>
      </c>
      <c r="F1791" s="9" t="s">
        <v>103</v>
      </c>
      <c r="G1791" s="20">
        <v>42589</v>
      </c>
      <c r="H1791" s="5">
        <v>129</v>
      </c>
      <c r="I1791" s="8" t="s">
        <v>114</v>
      </c>
      <c r="J1791" s="45">
        <f t="shared" si="118"/>
        <v>806</v>
      </c>
      <c r="K1791" s="45">
        <f t="shared" si="117"/>
        <v>27.793103448275861</v>
      </c>
      <c r="L1791" s="45">
        <f>COUNTIFS($C$6:$C1791,C1791,$I$6:$I1791,I1791)</f>
        <v>4</v>
      </c>
      <c r="M1791" s="45" t="s">
        <v>387</v>
      </c>
    </row>
    <row r="1792" spans="1:13" x14ac:dyDescent="0.2">
      <c r="A1792" s="8" t="s">
        <v>181</v>
      </c>
      <c r="B1792" s="8" t="s">
        <v>109</v>
      </c>
      <c r="C1792" s="8" t="str">
        <f>UPPER(A1792)&amp;" "&amp;B1792</f>
        <v>VISAGIE Darryn</v>
      </c>
      <c r="D1792" s="8" t="s">
        <v>1</v>
      </c>
      <c r="E1792" s="8" t="s">
        <v>114</v>
      </c>
      <c r="F1792" s="9" t="s">
        <v>103</v>
      </c>
      <c r="G1792" s="20">
        <v>42610</v>
      </c>
      <c r="H1792" s="5">
        <v>121</v>
      </c>
      <c r="I1792" s="8" t="s">
        <v>114</v>
      </c>
      <c r="J1792" s="45">
        <f t="shared" si="118"/>
        <v>806</v>
      </c>
      <c r="K1792" s="45">
        <f t="shared" si="117"/>
        <v>27.793103448275861</v>
      </c>
      <c r="L1792" s="45">
        <f>COUNTIFS($C$6:$C1792,C1792,$I$6:$I1792,I1792)</f>
        <v>5</v>
      </c>
      <c r="M1792" s="45" t="s">
        <v>387</v>
      </c>
    </row>
    <row r="1793" spans="1:13" x14ac:dyDescent="0.2">
      <c r="A1793" s="8" t="s">
        <v>181</v>
      </c>
      <c r="B1793" s="8" t="s">
        <v>109</v>
      </c>
      <c r="C1793" s="8" t="s">
        <v>305</v>
      </c>
      <c r="D1793" s="8" t="s">
        <v>1</v>
      </c>
      <c r="E1793" s="8" t="s">
        <v>114</v>
      </c>
      <c r="F1793" s="9" t="s">
        <v>103</v>
      </c>
      <c r="G1793" s="61">
        <v>42631</v>
      </c>
      <c r="H1793" s="5">
        <v>119</v>
      </c>
      <c r="I1793" s="8" t="s">
        <v>114</v>
      </c>
      <c r="J1793" s="45">
        <f t="shared" si="118"/>
        <v>806</v>
      </c>
      <c r="K1793" s="45">
        <f t="shared" si="117"/>
        <v>27.793103448275861</v>
      </c>
      <c r="L1793" s="45">
        <f>COUNTIFS($C$6:$C1793,C1793,$I$6:$I1793,I1793)</f>
        <v>6</v>
      </c>
      <c r="M1793" s="45" t="s">
        <v>387</v>
      </c>
    </row>
    <row r="1794" spans="1:13" x14ac:dyDescent="0.2">
      <c r="A1794" s="8" t="s">
        <v>181</v>
      </c>
      <c r="B1794" s="8" t="s">
        <v>109</v>
      </c>
      <c r="C1794" s="8" t="str">
        <f t="shared" ref="C1794:C1811" si="120">UPPER(A1794)&amp;" "&amp;B1794</f>
        <v>VISAGIE Darryn</v>
      </c>
      <c r="D1794" s="8" t="s">
        <v>1</v>
      </c>
      <c r="E1794" s="8" t="s">
        <v>114</v>
      </c>
      <c r="F1794" s="9" t="s">
        <v>103</v>
      </c>
      <c r="G1794" s="20">
        <v>42386</v>
      </c>
      <c r="H1794" s="3"/>
      <c r="I1794" s="8"/>
      <c r="J1794" s="45">
        <f t="shared" si="118"/>
        <v>0</v>
      </c>
      <c r="K1794" s="45">
        <f t="shared" si="117"/>
        <v>0</v>
      </c>
      <c r="L1794" s="45">
        <f>COUNTIFS($C$6:$C1794,C1794,$I$6:$I1794,I1794)</f>
        <v>0</v>
      </c>
      <c r="M1794" s="45" t="s">
        <v>387</v>
      </c>
    </row>
    <row r="1795" spans="1:13" x14ac:dyDescent="0.2">
      <c r="A1795" s="8" t="s">
        <v>181</v>
      </c>
      <c r="B1795" s="8" t="s">
        <v>109</v>
      </c>
      <c r="C1795" s="8" t="str">
        <f t="shared" si="120"/>
        <v>VISAGIE Darryn</v>
      </c>
      <c r="D1795" s="8" t="s">
        <v>1</v>
      </c>
      <c r="E1795" s="8" t="s">
        <v>114</v>
      </c>
      <c r="F1795" s="9" t="s">
        <v>103</v>
      </c>
      <c r="G1795" s="20">
        <v>42400</v>
      </c>
      <c r="H1795" s="5"/>
      <c r="I1795" s="8"/>
      <c r="J1795" s="45">
        <f t="shared" si="118"/>
        <v>0</v>
      </c>
      <c r="K1795" s="45">
        <f t="shared" si="117"/>
        <v>0</v>
      </c>
      <c r="L1795" s="45">
        <f>COUNTIFS($C$6:$C1795,C1795,$I$6:$I1795,I1795)</f>
        <v>0</v>
      </c>
      <c r="M1795" s="45" t="s">
        <v>387</v>
      </c>
    </row>
    <row r="1796" spans="1:13" x14ac:dyDescent="0.2">
      <c r="A1796" s="8" t="s">
        <v>181</v>
      </c>
      <c r="B1796" s="8" t="s">
        <v>109</v>
      </c>
      <c r="C1796" s="8" t="str">
        <f t="shared" si="120"/>
        <v>VISAGIE Darryn</v>
      </c>
      <c r="D1796" s="8" t="s">
        <v>1</v>
      </c>
      <c r="E1796" s="8" t="s">
        <v>114</v>
      </c>
      <c r="F1796" s="9" t="s">
        <v>103</v>
      </c>
      <c r="G1796" s="20">
        <v>42407</v>
      </c>
      <c r="H1796" s="5"/>
      <c r="I1796" s="8"/>
      <c r="J1796" s="45">
        <f t="shared" si="118"/>
        <v>0</v>
      </c>
      <c r="K1796" s="45">
        <f t="shared" si="117"/>
        <v>0</v>
      </c>
      <c r="L1796" s="45">
        <f>COUNTIFS($C$6:$C1796,C1796,$I$6:$I1796,I1796)</f>
        <v>0</v>
      </c>
      <c r="M1796" s="45" t="s">
        <v>387</v>
      </c>
    </row>
    <row r="1797" spans="1:13" x14ac:dyDescent="0.2">
      <c r="A1797" s="8" t="s">
        <v>181</v>
      </c>
      <c r="B1797" s="8" t="s">
        <v>109</v>
      </c>
      <c r="C1797" s="8" t="str">
        <f t="shared" si="120"/>
        <v>VISAGIE Darryn</v>
      </c>
      <c r="D1797" s="8" t="s">
        <v>1</v>
      </c>
      <c r="E1797" s="8" t="s">
        <v>114</v>
      </c>
      <c r="F1797" s="9" t="s">
        <v>103</v>
      </c>
      <c r="G1797" s="20">
        <v>42414</v>
      </c>
      <c r="H1797" s="5"/>
      <c r="I1797" s="8"/>
      <c r="J1797" s="45">
        <f t="shared" si="118"/>
        <v>0</v>
      </c>
      <c r="K1797" s="45">
        <f t="shared" ref="K1797:K1860" si="121">IFERROR(J1797/$G$5,0)</f>
        <v>0</v>
      </c>
      <c r="L1797" s="45">
        <f>COUNTIFS($C$6:$C1797,C1797,$I$6:$I1797,I1797)</f>
        <v>0</v>
      </c>
      <c r="M1797" s="45" t="s">
        <v>387</v>
      </c>
    </row>
    <row r="1798" spans="1:13" x14ac:dyDescent="0.2">
      <c r="A1798" s="8" t="s">
        <v>181</v>
      </c>
      <c r="B1798" s="8" t="s">
        <v>109</v>
      </c>
      <c r="C1798" s="8" t="str">
        <f t="shared" si="120"/>
        <v>VISAGIE Darryn</v>
      </c>
      <c r="D1798" s="8" t="s">
        <v>1</v>
      </c>
      <c r="E1798" s="8" t="s">
        <v>114</v>
      </c>
      <c r="F1798" s="9" t="s">
        <v>103</v>
      </c>
      <c r="G1798" s="20">
        <v>42421</v>
      </c>
      <c r="H1798" s="5"/>
      <c r="I1798" s="8"/>
      <c r="J1798" s="45">
        <f t="shared" si="118"/>
        <v>0</v>
      </c>
      <c r="K1798" s="45">
        <f t="shared" si="121"/>
        <v>0</v>
      </c>
      <c r="L1798" s="45">
        <f>COUNTIFS($C$6:$C1798,C1798,$I$6:$I1798,I1798)</f>
        <v>0</v>
      </c>
      <c r="M1798" s="45" t="s">
        <v>387</v>
      </c>
    </row>
    <row r="1799" spans="1:13" x14ac:dyDescent="0.2">
      <c r="A1799" s="8" t="s">
        <v>181</v>
      </c>
      <c r="B1799" s="8" t="s">
        <v>109</v>
      </c>
      <c r="C1799" s="8" t="str">
        <f t="shared" si="120"/>
        <v>VISAGIE Darryn</v>
      </c>
      <c r="D1799" s="8" t="s">
        <v>1</v>
      </c>
      <c r="E1799" s="8" t="s">
        <v>114</v>
      </c>
      <c r="F1799" s="9" t="s">
        <v>103</v>
      </c>
      <c r="G1799" s="20">
        <v>42428</v>
      </c>
      <c r="H1799" s="5"/>
      <c r="I1799" s="8"/>
      <c r="J1799" s="45">
        <f t="shared" ref="J1799:J1862" si="122">SUMIFS($H$6:$H$3208,$C$6:$C$3208,$C1799,$I$6:$I$3208,$I1799)</f>
        <v>0</v>
      </c>
      <c r="K1799" s="45">
        <f t="shared" si="121"/>
        <v>0</v>
      </c>
      <c r="L1799" s="45">
        <f>COUNTIFS($C$6:$C1799,C1799,$I$6:$I1799,I1799)</f>
        <v>0</v>
      </c>
      <c r="M1799" s="45" t="s">
        <v>387</v>
      </c>
    </row>
    <row r="1800" spans="1:13" x14ac:dyDescent="0.2">
      <c r="A1800" s="8" t="s">
        <v>181</v>
      </c>
      <c r="B1800" s="8" t="s">
        <v>109</v>
      </c>
      <c r="C1800" s="8" t="str">
        <f t="shared" si="120"/>
        <v>VISAGIE Darryn</v>
      </c>
      <c r="D1800" s="8" t="s">
        <v>1</v>
      </c>
      <c r="E1800" s="8" t="s">
        <v>114</v>
      </c>
      <c r="F1800" s="9" t="s">
        <v>103</v>
      </c>
      <c r="G1800" s="20">
        <v>42435</v>
      </c>
      <c r="H1800" s="5"/>
      <c r="I1800" s="8"/>
      <c r="J1800" s="45">
        <f t="shared" si="122"/>
        <v>0</v>
      </c>
      <c r="K1800" s="45">
        <f t="shared" si="121"/>
        <v>0</v>
      </c>
      <c r="L1800" s="45">
        <f>COUNTIFS($C$6:$C1800,C1800,$I$6:$I1800,I1800)</f>
        <v>0</v>
      </c>
      <c r="M1800" s="45" t="s">
        <v>387</v>
      </c>
    </row>
    <row r="1801" spans="1:13" x14ac:dyDescent="0.2">
      <c r="A1801" s="8" t="s">
        <v>181</v>
      </c>
      <c r="B1801" s="8" t="s">
        <v>109</v>
      </c>
      <c r="C1801" s="8" t="str">
        <f t="shared" si="120"/>
        <v>VISAGIE Darryn</v>
      </c>
      <c r="D1801" s="8" t="s">
        <v>1</v>
      </c>
      <c r="E1801" s="8" t="s">
        <v>114</v>
      </c>
      <c r="F1801" s="9" t="s">
        <v>103</v>
      </c>
      <c r="G1801" s="20">
        <v>42442</v>
      </c>
      <c r="H1801" s="5"/>
      <c r="I1801" s="8"/>
      <c r="J1801" s="45">
        <f t="shared" si="122"/>
        <v>0</v>
      </c>
      <c r="K1801" s="45">
        <f t="shared" si="121"/>
        <v>0</v>
      </c>
      <c r="L1801" s="45">
        <f>COUNTIFS($C$6:$C1801,C1801,$I$6:$I1801,I1801)</f>
        <v>0</v>
      </c>
      <c r="M1801" s="45" t="s">
        <v>387</v>
      </c>
    </row>
    <row r="1802" spans="1:13" x14ac:dyDescent="0.2">
      <c r="A1802" s="8" t="s">
        <v>181</v>
      </c>
      <c r="B1802" s="8" t="s">
        <v>109</v>
      </c>
      <c r="C1802" s="8" t="str">
        <f t="shared" si="120"/>
        <v>VISAGIE Darryn</v>
      </c>
      <c r="D1802" s="8" t="s">
        <v>1</v>
      </c>
      <c r="E1802" s="8" t="s">
        <v>114</v>
      </c>
      <c r="F1802" s="9" t="s">
        <v>103</v>
      </c>
      <c r="G1802" s="20">
        <v>42449</v>
      </c>
      <c r="H1802" s="5"/>
      <c r="I1802" s="8"/>
      <c r="J1802" s="45">
        <f t="shared" si="122"/>
        <v>0</v>
      </c>
      <c r="K1802" s="45">
        <f t="shared" si="121"/>
        <v>0</v>
      </c>
      <c r="L1802" s="45">
        <f>COUNTIFS($C$6:$C1802,C1802,$I$6:$I1802,I1802)</f>
        <v>0</v>
      </c>
      <c r="M1802" s="45" t="s">
        <v>387</v>
      </c>
    </row>
    <row r="1803" spans="1:13" x14ac:dyDescent="0.2">
      <c r="A1803" s="8" t="s">
        <v>181</v>
      </c>
      <c r="B1803" s="8" t="s">
        <v>109</v>
      </c>
      <c r="C1803" s="8" t="str">
        <f t="shared" si="120"/>
        <v>VISAGIE Darryn</v>
      </c>
      <c r="D1803" s="8" t="s">
        <v>1</v>
      </c>
      <c r="E1803" s="8" t="s">
        <v>114</v>
      </c>
      <c r="F1803" s="9" t="s">
        <v>103</v>
      </c>
      <c r="G1803" s="20">
        <v>42463</v>
      </c>
      <c r="H1803" s="5"/>
      <c r="I1803" s="8"/>
      <c r="J1803" s="45">
        <f t="shared" si="122"/>
        <v>0</v>
      </c>
      <c r="K1803" s="45">
        <f t="shared" si="121"/>
        <v>0</v>
      </c>
      <c r="L1803" s="45">
        <f>COUNTIFS($C$6:$C1803,C1803,$I$6:$I1803,I1803)</f>
        <v>0</v>
      </c>
      <c r="M1803" s="45" t="s">
        <v>387</v>
      </c>
    </row>
    <row r="1804" spans="1:13" x14ac:dyDescent="0.2">
      <c r="A1804" s="8" t="s">
        <v>181</v>
      </c>
      <c r="B1804" s="8" t="s">
        <v>109</v>
      </c>
      <c r="C1804" s="8" t="str">
        <f t="shared" si="120"/>
        <v>VISAGIE Darryn</v>
      </c>
      <c r="D1804" s="8" t="s">
        <v>1</v>
      </c>
      <c r="E1804" s="8" t="s">
        <v>114</v>
      </c>
      <c r="F1804" s="9" t="s">
        <v>103</v>
      </c>
      <c r="G1804" s="20">
        <v>42477</v>
      </c>
      <c r="H1804" s="5"/>
      <c r="I1804" s="8"/>
      <c r="J1804" s="45">
        <f t="shared" si="122"/>
        <v>0</v>
      </c>
      <c r="K1804" s="45">
        <f t="shared" si="121"/>
        <v>0</v>
      </c>
      <c r="L1804" s="45">
        <f>COUNTIFS($C$6:$C1804,C1804,$I$6:$I1804,I1804)</f>
        <v>0</v>
      </c>
      <c r="M1804" s="45" t="s">
        <v>387</v>
      </c>
    </row>
    <row r="1805" spans="1:13" x14ac:dyDescent="0.2">
      <c r="A1805" s="8" t="s">
        <v>181</v>
      </c>
      <c r="B1805" s="8" t="s">
        <v>109</v>
      </c>
      <c r="C1805" s="8" t="str">
        <f t="shared" si="120"/>
        <v>VISAGIE Darryn</v>
      </c>
      <c r="D1805" s="8" t="s">
        <v>1</v>
      </c>
      <c r="E1805" s="8" t="s">
        <v>114</v>
      </c>
      <c r="F1805" s="9" t="s">
        <v>103</v>
      </c>
      <c r="G1805" s="20">
        <v>42505</v>
      </c>
      <c r="H1805" s="5"/>
      <c r="I1805" s="8"/>
      <c r="J1805" s="45">
        <f t="shared" si="122"/>
        <v>0</v>
      </c>
      <c r="K1805" s="45">
        <f t="shared" si="121"/>
        <v>0</v>
      </c>
      <c r="L1805" s="45">
        <f>COUNTIFS($C$6:$C1805,C1805,$I$6:$I1805,I1805)</f>
        <v>0</v>
      </c>
      <c r="M1805" s="45" t="s">
        <v>387</v>
      </c>
    </row>
    <row r="1806" spans="1:13" x14ac:dyDescent="0.2">
      <c r="A1806" s="8" t="s">
        <v>181</v>
      </c>
      <c r="B1806" s="8" t="s">
        <v>109</v>
      </c>
      <c r="C1806" s="8" t="str">
        <f t="shared" si="120"/>
        <v>VISAGIE Darryn</v>
      </c>
      <c r="D1806" s="8" t="s">
        <v>1</v>
      </c>
      <c r="E1806" s="8" t="s">
        <v>114</v>
      </c>
      <c r="F1806" s="9" t="s">
        <v>103</v>
      </c>
      <c r="G1806" s="20">
        <v>42512</v>
      </c>
      <c r="H1806" s="5"/>
      <c r="I1806" s="8"/>
      <c r="J1806" s="45">
        <f t="shared" si="122"/>
        <v>0</v>
      </c>
      <c r="K1806" s="45">
        <f t="shared" si="121"/>
        <v>0</v>
      </c>
      <c r="L1806" s="45">
        <f>COUNTIFS($C$6:$C1806,C1806,$I$6:$I1806,I1806)</f>
        <v>0</v>
      </c>
      <c r="M1806" s="45" t="s">
        <v>387</v>
      </c>
    </row>
    <row r="1807" spans="1:13" x14ac:dyDescent="0.2">
      <c r="A1807" s="8" t="s">
        <v>181</v>
      </c>
      <c r="B1807" s="8" t="s">
        <v>109</v>
      </c>
      <c r="C1807" s="8" t="str">
        <f t="shared" si="120"/>
        <v>VISAGIE Darryn</v>
      </c>
      <c r="D1807" s="8" t="s">
        <v>1</v>
      </c>
      <c r="E1807" s="8" t="s">
        <v>114</v>
      </c>
      <c r="F1807" s="9" t="s">
        <v>103</v>
      </c>
      <c r="G1807" s="20">
        <v>42519</v>
      </c>
      <c r="H1807" s="5"/>
      <c r="I1807" s="8"/>
      <c r="J1807" s="45">
        <f t="shared" si="122"/>
        <v>0</v>
      </c>
      <c r="K1807" s="45">
        <f t="shared" si="121"/>
        <v>0</v>
      </c>
      <c r="L1807" s="45">
        <f>COUNTIFS($C$6:$C1807,C1807,$I$6:$I1807,I1807)</f>
        <v>0</v>
      </c>
      <c r="M1807" s="45" t="s">
        <v>387</v>
      </c>
    </row>
    <row r="1808" spans="1:13" x14ac:dyDescent="0.2">
      <c r="A1808" s="8" t="s">
        <v>181</v>
      </c>
      <c r="B1808" s="8" t="s">
        <v>109</v>
      </c>
      <c r="C1808" s="8" t="str">
        <f t="shared" si="120"/>
        <v>VISAGIE Darryn</v>
      </c>
      <c r="D1808" s="8" t="s">
        <v>1</v>
      </c>
      <c r="E1808" s="8" t="s">
        <v>114</v>
      </c>
      <c r="F1808" s="9" t="s">
        <v>103</v>
      </c>
      <c r="G1808" s="20">
        <v>42526</v>
      </c>
      <c r="H1808" s="5"/>
      <c r="I1808" s="8"/>
      <c r="J1808" s="45">
        <f t="shared" si="122"/>
        <v>0</v>
      </c>
      <c r="K1808" s="45">
        <f t="shared" si="121"/>
        <v>0</v>
      </c>
      <c r="L1808" s="45">
        <f>COUNTIFS($C$6:$C1808,C1808,$I$6:$I1808,I1808)</f>
        <v>0</v>
      </c>
      <c r="M1808" s="45" t="s">
        <v>387</v>
      </c>
    </row>
    <row r="1809" spans="1:13" x14ac:dyDescent="0.2">
      <c r="A1809" s="8" t="s">
        <v>181</v>
      </c>
      <c r="B1809" s="8" t="s">
        <v>109</v>
      </c>
      <c r="C1809" s="8" t="str">
        <f t="shared" si="120"/>
        <v>VISAGIE Darryn</v>
      </c>
      <c r="D1809" s="8" t="s">
        <v>1</v>
      </c>
      <c r="E1809" s="8" t="s">
        <v>114</v>
      </c>
      <c r="F1809" s="9" t="s">
        <v>103</v>
      </c>
      <c r="G1809" s="20">
        <v>42540</v>
      </c>
      <c r="H1809" s="5"/>
      <c r="I1809" s="8"/>
      <c r="J1809" s="45">
        <f t="shared" si="122"/>
        <v>0</v>
      </c>
      <c r="K1809" s="45">
        <f t="shared" si="121"/>
        <v>0</v>
      </c>
      <c r="L1809" s="45">
        <f>COUNTIFS($C$6:$C1809,C1809,$I$6:$I1809,I1809)</f>
        <v>0</v>
      </c>
      <c r="M1809" s="45" t="s">
        <v>387</v>
      </c>
    </row>
    <row r="1810" spans="1:13" x14ac:dyDescent="0.2">
      <c r="A1810" s="8" t="s">
        <v>181</v>
      </c>
      <c r="B1810" s="8" t="s">
        <v>109</v>
      </c>
      <c r="C1810" s="8" t="str">
        <f t="shared" si="120"/>
        <v>VISAGIE Darryn</v>
      </c>
      <c r="D1810" s="8" t="s">
        <v>1</v>
      </c>
      <c r="E1810" s="8" t="s">
        <v>114</v>
      </c>
      <c r="F1810" s="9" t="s">
        <v>103</v>
      </c>
      <c r="G1810" s="20">
        <v>42554</v>
      </c>
      <c r="H1810" s="5"/>
      <c r="I1810" s="8"/>
      <c r="J1810" s="45">
        <f t="shared" si="122"/>
        <v>0</v>
      </c>
      <c r="K1810" s="45">
        <f t="shared" si="121"/>
        <v>0</v>
      </c>
      <c r="L1810" s="45">
        <f>COUNTIFS($C$6:$C1810,C1810,$I$6:$I1810,I1810)</f>
        <v>0</v>
      </c>
      <c r="M1810" s="45" t="s">
        <v>387</v>
      </c>
    </row>
    <row r="1811" spans="1:13" x14ac:dyDescent="0.2">
      <c r="A1811" s="8" t="s">
        <v>181</v>
      </c>
      <c r="B1811" s="8" t="s">
        <v>109</v>
      </c>
      <c r="C1811" s="8" t="str">
        <f t="shared" si="120"/>
        <v>VISAGIE Darryn</v>
      </c>
      <c r="D1811" s="8" t="s">
        <v>1</v>
      </c>
      <c r="E1811" s="8" t="s">
        <v>114</v>
      </c>
      <c r="F1811" s="9" t="s">
        <v>103</v>
      </c>
      <c r="G1811" s="20">
        <v>42561</v>
      </c>
      <c r="H1811" s="5"/>
      <c r="I1811" s="8"/>
      <c r="J1811" s="45">
        <f t="shared" si="122"/>
        <v>0</v>
      </c>
      <c r="K1811" s="45">
        <f t="shared" si="121"/>
        <v>0</v>
      </c>
      <c r="L1811" s="45">
        <f>COUNTIFS($C$6:$C1811,C1811,$I$6:$I1811,I1811)</f>
        <v>0</v>
      </c>
      <c r="M1811" s="45" t="s">
        <v>387</v>
      </c>
    </row>
    <row r="1812" spans="1:13" x14ac:dyDescent="0.2">
      <c r="A1812" s="8" t="s">
        <v>181</v>
      </c>
      <c r="B1812" s="8" t="s">
        <v>109</v>
      </c>
      <c r="C1812" s="8" t="s">
        <v>305</v>
      </c>
      <c r="D1812" s="8" t="s">
        <v>1</v>
      </c>
      <c r="E1812" s="8" t="s">
        <v>114</v>
      </c>
      <c r="F1812" s="9" t="s">
        <v>103</v>
      </c>
      <c r="G1812" s="61">
        <v>42617</v>
      </c>
      <c r="H1812" s="5"/>
      <c r="I1812" s="8"/>
      <c r="J1812" s="45">
        <f t="shared" si="122"/>
        <v>0</v>
      </c>
      <c r="K1812" s="45">
        <f t="shared" si="121"/>
        <v>0</v>
      </c>
      <c r="L1812" s="45">
        <f>COUNTIFS($C$6:$C1812,C1812,$I$6:$I1812,I1812)</f>
        <v>0</v>
      </c>
      <c r="M1812" s="45" t="s">
        <v>387</v>
      </c>
    </row>
    <row r="1813" spans="1:13" x14ac:dyDescent="0.2">
      <c r="A1813" s="8" t="s">
        <v>181</v>
      </c>
      <c r="B1813" s="8" t="s">
        <v>109</v>
      </c>
      <c r="C1813" s="8" t="s">
        <v>305</v>
      </c>
      <c r="D1813" s="8" t="s">
        <v>1</v>
      </c>
      <c r="E1813" s="8" t="s">
        <v>114</v>
      </c>
      <c r="F1813" s="9" t="s">
        <v>103</v>
      </c>
      <c r="G1813" s="61">
        <v>42652</v>
      </c>
      <c r="H1813" s="5"/>
      <c r="I1813" s="8"/>
      <c r="J1813" s="45">
        <f t="shared" si="122"/>
        <v>0</v>
      </c>
      <c r="K1813" s="45">
        <f t="shared" si="121"/>
        <v>0</v>
      </c>
      <c r="L1813" s="45">
        <f>COUNTIFS($C$6:$C1813,C1813,$I$6:$I1813,I1813)</f>
        <v>0</v>
      </c>
      <c r="M1813" s="45" t="s">
        <v>387</v>
      </c>
    </row>
    <row r="1814" spans="1:13" x14ac:dyDescent="0.2">
      <c r="A1814" s="8" t="s">
        <v>181</v>
      </c>
      <c r="B1814" s="8" t="s">
        <v>109</v>
      </c>
      <c r="C1814" s="8" t="s">
        <v>305</v>
      </c>
      <c r="D1814" s="8" t="s">
        <v>1</v>
      </c>
      <c r="E1814" s="8" t="s">
        <v>114</v>
      </c>
      <c r="F1814" s="9" t="s">
        <v>103</v>
      </c>
      <c r="G1814" s="61">
        <v>42659</v>
      </c>
      <c r="H1814" s="5"/>
      <c r="I1814" s="8"/>
      <c r="J1814" s="45">
        <f t="shared" si="122"/>
        <v>0</v>
      </c>
      <c r="K1814" s="45">
        <f t="shared" si="121"/>
        <v>0</v>
      </c>
      <c r="L1814" s="45">
        <f>COUNTIFS($C$6:$C1814,C1814,$I$6:$I1814,I1814)</f>
        <v>0</v>
      </c>
      <c r="M1814" s="45" t="s">
        <v>387</v>
      </c>
    </row>
    <row r="1815" spans="1:13" x14ac:dyDescent="0.2">
      <c r="A1815" s="8" t="s">
        <v>181</v>
      </c>
      <c r="B1815" s="8" t="s">
        <v>109</v>
      </c>
      <c r="C1815" s="8" t="s">
        <v>305</v>
      </c>
      <c r="D1815" s="8" t="s">
        <v>1</v>
      </c>
      <c r="E1815" s="8" t="s">
        <v>114</v>
      </c>
      <c r="F1815" s="9" t="s">
        <v>103</v>
      </c>
      <c r="G1815" s="61">
        <v>42666</v>
      </c>
      <c r="H1815" s="5"/>
      <c r="I1815" s="8"/>
      <c r="J1815" s="45">
        <f t="shared" si="122"/>
        <v>0</v>
      </c>
      <c r="K1815" s="45">
        <f t="shared" si="121"/>
        <v>0</v>
      </c>
      <c r="L1815" s="45">
        <f>COUNTIFS($C$6:$C1815,C1815,$I$6:$I1815,I1815)</f>
        <v>0</v>
      </c>
      <c r="M1815" s="45" t="s">
        <v>387</v>
      </c>
    </row>
    <row r="1816" spans="1:13" x14ac:dyDescent="0.2">
      <c r="A1816" s="8" t="s">
        <v>181</v>
      </c>
      <c r="B1816" s="8" t="s">
        <v>109</v>
      </c>
      <c r="C1816" s="8" t="s">
        <v>305</v>
      </c>
      <c r="D1816" s="8" t="s">
        <v>1</v>
      </c>
      <c r="E1816" s="8" t="s">
        <v>114</v>
      </c>
      <c r="F1816" s="9" t="s">
        <v>103</v>
      </c>
      <c r="G1816" s="61">
        <v>42673</v>
      </c>
      <c r="H1816" s="5"/>
      <c r="I1816" s="8"/>
      <c r="J1816" s="45">
        <f t="shared" si="122"/>
        <v>0</v>
      </c>
      <c r="K1816" s="45">
        <f t="shared" si="121"/>
        <v>0</v>
      </c>
      <c r="L1816" s="45">
        <f>COUNTIFS($C$6:$C1816,C1816,$I$6:$I1816,I1816)</f>
        <v>0</v>
      </c>
      <c r="M1816" s="45" t="s">
        <v>387</v>
      </c>
    </row>
    <row r="1817" spans="1:13" x14ac:dyDescent="0.2">
      <c r="A1817" s="8" t="s">
        <v>181</v>
      </c>
      <c r="B1817" s="8" t="s">
        <v>371</v>
      </c>
      <c r="C1817" s="8" t="s">
        <v>375</v>
      </c>
      <c r="D1817" s="8" t="s">
        <v>1</v>
      </c>
      <c r="E1817" s="8" t="s">
        <v>0</v>
      </c>
      <c r="F1817" s="9" t="s">
        <v>10</v>
      </c>
      <c r="G1817" s="61">
        <v>42631</v>
      </c>
      <c r="H1817" s="5">
        <v>89</v>
      </c>
      <c r="I1817" s="8" t="s">
        <v>0</v>
      </c>
      <c r="J1817" s="45">
        <f t="shared" si="122"/>
        <v>89</v>
      </c>
      <c r="K1817" s="45">
        <f t="shared" si="121"/>
        <v>3.0689655172413794</v>
      </c>
      <c r="L1817" s="45">
        <f>COUNTIFS($C$6:$C1817,C1817,$I$6:$I1817,I1817)</f>
        <v>1</v>
      </c>
      <c r="M1817" s="45" t="s">
        <v>387</v>
      </c>
    </row>
    <row r="1818" spans="1:13" x14ac:dyDescent="0.2">
      <c r="A1818" s="8" t="s">
        <v>181</v>
      </c>
      <c r="B1818" s="8" t="s">
        <v>371</v>
      </c>
      <c r="C1818" s="8" t="s">
        <v>375</v>
      </c>
      <c r="D1818" s="8" t="s">
        <v>1</v>
      </c>
      <c r="E1818" s="8" t="s">
        <v>0</v>
      </c>
      <c r="F1818" s="9" t="s">
        <v>10</v>
      </c>
      <c r="G1818" s="61">
        <v>42617</v>
      </c>
      <c r="H1818" s="5"/>
      <c r="I1818" s="8"/>
      <c r="J1818" s="45">
        <f t="shared" si="122"/>
        <v>0</v>
      </c>
      <c r="K1818" s="45">
        <f t="shared" si="121"/>
        <v>0</v>
      </c>
      <c r="L1818" s="45">
        <f>COUNTIFS($C$6:$C1818,C1818,$I$6:$I1818,I1818)</f>
        <v>0</v>
      </c>
      <c r="M1818" s="45" t="s">
        <v>387</v>
      </c>
    </row>
    <row r="1819" spans="1:13" x14ac:dyDescent="0.2">
      <c r="A1819" s="8" t="s">
        <v>181</v>
      </c>
      <c r="B1819" s="8" t="s">
        <v>371</v>
      </c>
      <c r="C1819" s="8" t="s">
        <v>375</v>
      </c>
      <c r="D1819" s="8" t="s">
        <v>1</v>
      </c>
      <c r="E1819" s="8" t="s">
        <v>0</v>
      </c>
      <c r="F1819" s="9" t="s">
        <v>10</v>
      </c>
      <c r="G1819" s="61">
        <v>42624</v>
      </c>
      <c r="H1819" s="5"/>
      <c r="I1819" s="8"/>
      <c r="J1819" s="45">
        <f t="shared" si="122"/>
        <v>0</v>
      </c>
      <c r="K1819" s="45">
        <f t="shared" si="121"/>
        <v>0</v>
      </c>
      <c r="L1819" s="45">
        <f>COUNTIFS($C$6:$C1819,C1819,$I$6:$I1819,I1819)</f>
        <v>0</v>
      </c>
      <c r="M1819" s="45" t="s">
        <v>387</v>
      </c>
    </row>
    <row r="1820" spans="1:13" x14ac:dyDescent="0.2">
      <c r="A1820" s="8" t="s">
        <v>181</v>
      </c>
      <c r="B1820" s="8" t="s">
        <v>371</v>
      </c>
      <c r="C1820" s="8" t="s">
        <v>375</v>
      </c>
      <c r="D1820" s="8" t="s">
        <v>1</v>
      </c>
      <c r="E1820" s="8" t="s">
        <v>0</v>
      </c>
      <c r="F1820" s="9" t="s">
        <v>10</v>
      </c>
      <c r="G1820" s="61">
        <v>42652</v>
      </c>
      <c r="H1820" s="5"/>
      <c r="I1820" s="8"/>
      <c r="J1820" s="45">
        <f t="shared" si="122"/>
        <v>0</v>
      </c>
      <c r="K1820" s="45">
        <f t="shared" si="121"/>
        <v>0</v>
      </c>
      <c r="L1820" s="45">
        <f>COUNTIFS($C$6:$C1820,C1820,$I$6:$I1820,I1820)</f>
        <v>0</v>
      </c>
      <c r="M1820" s="45" t="s">
        <v>387</v>
      </c>
    </row>
    <row r="1821" spans="1:13" x14ac:dyDescent="0.2">
      <c r="A1821" s="8" t="s">
        <v>181</v>
      </c>
      <c r="B1821" s="8" t="s">
        <v>371</v>
      </c>
      <c r="C1821" s="8" t="s">
        <v>375</v>
      </c>
      <c r="D1821" s="8" t="s">
        <v>1</v>
      </c>
      <c r="E1821" s="8" t="s">
        <v>0</v>
      </c>
      <c r="F1821" s="9" t="s">
        <v>10</v>
      </c>
      <c r="G1821" s="61">
        <v>42645</v>
      </c>
      <c r="H1821" s="5"/>
      <c r="I1821" s="8"/>
      <c r="J1821" s="45">
        <f t="shared" si="122"/>
        <v>0</v>
      </c>
      <c r="K1821" s="45">
        <f t="shared" si="121"/>
        <v>0</v>
      </c>
      <c r="L1821" s="45">
        <f>COUNTIFS($C$6:$C1821,C1821,$I$6:$I1821,I1821)</f>
        <v>0</v>
      </c>
      <c r="M1821" s="45" t="s">
        <v>387</v>
      </c>
    </row>
    <row r="1822" spans="1:13" x14ac:dyDescent="0.2">
      <c r="A1822" s="8" t="s">
        <v>181</v>
      </c>
      <c r="B1822" s="8" t="s">
        <v>371</v>
      </c>
      <c r="C1822" s="8" t="s">
        <v>375</v>
      </c>
      <c r="D1822" s="8" t="s">
        <v>1</v>
      </c>
      <c r="E1822" s="8" t="s">
        <v>0</v>
      </c>
      <c r="F1822" s="9" t="s">
        <v>10</v>
      </c>
      <c r="G1822" s="61">
        <v>42659</v>
      </c>
      <c r="H1822" s="5"/>
      <c r="I1822" s="8"/>
      <c r="J1822" s="45">
        <f t="shared" si="122"/>
        <v>0</v>
      </c>
      <c r="K1822" s="45">
        <f t="shared" si="121"/>
        <v>0</v>
      </c>
      <c r="L1822" s="45">
        <f>COUNTIFS($C$6:$C1822,C1822,$I$6:$I1822,I1822)</f>
        <v>0</v>
      </c>
      <c r="M1822" s="45" t="s">
        <v>387</v>
      </c>
    </row>
    <row r="1823" spans="1:13" x14ac:dyDescent="0.2">
      <c r="A1823" s="8" t="s">
        <v>181</v>
      </c>
      <c r="B1823" s="8" t="s">
        <v>371</v>
      </c>
      <c r="C1823" s="8" t="s">
        <v>375</v>
      </c>
      <c r="D1823" s="8" t="s">
        <v>1</v>
      </c>
      <c r="E1823" s="8" t="s">
        <v>0</v>
      </c>
      <c r="F1823" s="9" t="s">
        <v>10</v>
      </c>
      <c r="G1823" s="61">
        <v>42666</v>
      </c>
      <c r="H1823" s="5"/>
      <c r="I1823" s="8"/>
      <c r="J1823" s="45">
        <f t="shared" si="122"/>
        <v>0</v>
      </c>
      <c r="K1823" s="45">
        <f t="shared" si="121"/>
        <v>0</v>
      </c>
      <c r="L1823" s="45">
        <f>COUNTIFS($C$6:$C1823,C1823,$I$6:$I1823,I1823)</f>
        <v>0</v>
      </c>
      <c r="M1823" s="45" t="s">
        <v>387</v>
      </c>
    </row>
    <row r="1824" spans="1:13" x14ac:dyDescent="0.2">
      <c r="A1824" s="8" t="s">
        <v>181</v>
      </c>
      <c r="B1824" s="8" t="s">
        <v>371</v>
      </c>
      <c r="C1824" s="8" t="s">
        <v>375</v>
      </c>
      <c r="D1824" s="8" t="s">
        <v>1</v>
      </c>
      <c r="E1824" s="8" t="s">
        <v>0</v>
      </c>
      <c r="F1824" s="9" t="s">
        <v>10</v>
      </c>
      <c r="G1824" s="61">
        <v>42673</v>
      </c>
      <c r="H1824" s="5"/>
      <c r="I1824" s="8"/>
      <c r="J1824" s="45">
        <f t="shared" si="122"/>
        <v>0</v>
      </c>
      <c r="K1824" s="45">
        <f t="shared" si="121"/>
        <v>0</v>
      </c>
      <c r="L1824" s="45">
        <f>COUNTIFS($C$6:$C1824,C1824,$I$6:$I1824,I1824)</f>
        <v>0</v>
      </c>
      <c r="M1824" s="45" t="s">
        <v>387</v>
      </c>
    </row>
    <row r="1825" spans="1:13" x14ac:dyDescent="0.2">
      <c r="A1825" s="8" t="s">
        <v>137</v>
      </c>
      <c r="B1825" s="8" t="s">
        <v>35</v>
      </c>
      <c r="C1825" s="8" t="s">
        <v>307</v>
      </c>
      <c r="D1825" s="8" t="s">
        <v>1</v>
      </c>
      <c r="E1825" s="8" t="s">
        <v>114</v>
      </c>
      <c r="F1825" s="9" t="s">
        <v>103</v>
      </c>
      <c r="G1825" s="61">
        <v>42659</v>
      </c>
      <c r="H1825" s="5">
        <v>184</v>
      </c>
      <c r="I1825" s="8" t="s">
        <v>114</v>
      </c>
      <c r="J1825" s="45">
        <f t="shared" si="122"/>
        <v>1869</v>
      </c>
      <c r="K1825" s="45">
        <f t="shared" si="121"/>
        <v>64.448275862068968</v>
      </c>
      <c r="L1825" s="45">
        <f>COUNTIFS($C$6:$C1825,C1825,$I$6:$I1825,I1825)</f>
        <v>1</v>
      </c>
      <c r="M1825" s="45" t="s">
        <v>386</v>
      </c>
    </row>
    <row r="1826" spans="1:13" x14ac:dyDescent="0.2">
      <c r="A1826" s="8" t="s">
        <v>137</v>
      </c>
      <c r="B1826" s="8" t="s">
        <v>35</v>
      </c>
      <c r="C1826" s="8" t="str">
        <f t="shared" ref="C1826:C1832" si="123">UPPER(A1826)&amp;" "&amp;B1826</f>
        <v>WARREN Danny</v>
      </c>
      <c r="D1826" s="8" t="s">
        <v>1</v>
      </c>
      <c r="E1826" s="8" t="s">
        <v>114</v>
      </c>
      <c r="F1826" s="9" t="s">
        <v>103</v>
      </c>
      <c r="G1826" s="20">
        <v>42449</v>
      </c>
      <c r="H1826" s="5">
        <v>180</v>
      </c>
      <c r="I1826" s="8" t="s">
        <v>114</v>
      </c>
      <c r="J1826" s="45">
        <f t="shared" si="122"/>
        <v>1869</v>
      </c>
      <c r="K1826" s="45">
        <f t="shared" si="121"/>
        <v>64.448275862068968</v>
      </c>
      <c r="L1826" s="45">
        <f>COUNTIFS($C$6:$C1826,C1826,$I$6:$I1826,I1826)</f>
        <v>2</v>
      </c>
      <c r="M1826" s="45" t="s">
        <v>386</v>
      </c>
    </row>
    <row r="1827" spans="1:13" x14ac:dyDescent="0.2">
      <c r="A1827" s="8" t="s">
        <v>137</v>
      </c>
      <c r="B1827" s="8" t="s">
        <v>35</v>
      </c>
      <c r="C1827" s="8" t="str">
        <f t="shared" si="123"/>
        <v>WARREN Danny</v>
      </c>
      <c r="D1827" s="8" t="s">
        <v>1</v>
      </c>
      <c r="E1827" s="8" t="s">
        <v>114</v>
      </c>
      <c r="F1827" s="9" t="s">
        <v>103</v>
      </c>
      <c r="G1827" s="20">
        <v>42512</v>
      </c>
      <c r="H1827" s="5">
        <v>178</v>
      </c>
      <c r="I1827" s="8" t="s">
        <v>114</v>
      </c>
      <c r="J1827" s="45">
        <f t="shared" si="122"/>
        <v>1869</v>
      </c>
      <c r="K1827" s="45">
        <f t="shared" si="121"/>
        <v>64.448275862068968</v>
      </c>
      <c r="L1827" s="45">
        <f>COUNTIFS($C$6:$C1827,C1827,$I$6:$I1827,I1827)</f>
        <v>3</v>
      </c>
      <c r="M1827" s="45" t="s">
        <v>386</v>
      </c>
    </row>
    <row r="1828" spans="1:13" x14ac:dyDescent="0.2">
      <c r="A1828" s="8" t="s">
        <v>137</v>
      </c>
      <c r="B1828" s="8" t="s">
        <v>35</v>
      </c>
      <c r="C1828" s="8" t="str">
        <f t="shared" si="123"/>
        <v>WARREN Danny</v>
      </c>
      <c r="D1828" s="8" t="s">
        <v>1</v>
      </c>
      <c r="E1828" s="8" t="s">
        <v>114</v>
      </c>
      <c r="F1828" s="9" t="s">
        <v>103</v>
      </c>
      <c r="G1828" s="20">
        <v>42519</v>
      </c>
      <c r="H1828" s="5">
        <v>175</v>
      </c>
      <c r="I1828" s="8" t="s">
        <v>114</v>
      </c>
      <c r="J1828" s="45">
        <f t="shared" si="122"/>
        <v>1869</v>
      </c>
      <c r="K1828" s="45">
        <f t="shared" si="121"/>
        <v>64.448275862068968</v>
      </c>
      <c r="L1828" s="45">
        <f>COUNTIFS($C$6:$C1828,C1828,$I$6:$I1828,I1828)</f>
        <v>4</v>
      </c>
      <c r="M1828" s="45" t="s">
        <v>386</v>
      </c>
    </row>
    <row r="1829" spans="1:13" x14ac:dyDescent="0.2">
      <c r="A1829" s="8" t="s">
        <v>137</v>
      </c>
      <c r="B1829" s="8" t="s">
        <v>35</v>
      </c>
      <c r="C1829" s="8" t="str">
        <f t="shared" si="123"/>
        <v>WARREN Danny</v>
      </c>
      <c r="D1829" s="8" t="s">
        <v>1</v>
      </c>
      <c r="E1829" s="8" t="s">
        <v>114</v>
      </c>
      <c r="F1829" s="9" t="s">
        <v>103</v>
      </c>
      <c r="G1829" s="20">
        <v>42540</v>
      </c>
      <c r="H1829" s="5">
        <v>172</v>
      </c>
      <c r="I1829" s="8" t="s">
        <v>114</v>
      </c>
      <c r="J1829" s="45">
        <f t="shared" si="122"/>
        <v>1869</v>
      </c>
      <c r="K1829" s="45">
        <f t="shared" si="121"/>
        <v>64.448275862068968</v>
      </c>
      <c r="L1829" s="45">
        <f>COUNTIFS($C$6:$C1829,C1829,$I$6:$I1829,I1829)</f>
        <v>5</v>
      </c>
      <c r="M1829" s="45" t="s">
        <v>386</v>
      </c>
    </row>
    <row r="1830" spans="1:13" x14ac:dyDescent="0.2">
      <c r="A1830" s="8" t="s">
        <v>137</v>
      </c>
      <c r="B1830" s="8" t="s">
        <v>35</v>
      </c>
      <c r="C1830" s="8" t="str">
        <f t="shared" si="123"/>
        <v>WARREN Danny</v>
      </c>
      <c r="D1830" s="8" t="s">
        <v>1</v>
      </c>
      <c r="E1830" s="8" t="s">
        <v>114</v>
      </c>
      <c r="F1830" s="9" t="s">
        <v>103</v>
      </c>
      <c r="G1830" s="20">
        <v>42596</v>
      </c>
      <c r="H1830" s="5">
        <v>168</v>
      </c>
      <c r="I1830" s="8" t="s">
        <v>114</v>
      </c>
      <c r="J1830" s="45">
        <f t="shared" si="122"/>
        <v>1869</v>
      </c>
      <c r="K1830" s="45">
        <f t="shared" si="121"/>
        <v>64.448275862068968</v>
      </c>
      <c r="L1830" s="45">
        <f>COUNTIFS($C$6:$C1830,C1830,$I$6:$I1830,I1830)</f>
        <v>6</v>
      </c>
      <c r="M1830" s="45" t="s">
        <v>386</v>
      </c>
    </row>
    <row r="1831" spans="1:13" x14ac:dyDescent="0.2">
      <c r="A1831" s="8" t="s">
        <v>137</v>
      </c>
      <c r="B1831" s="8" t="s">
        <v>35</v>
      </c>
      <c r="C1831" s="8" t="str">
        <f t="shared" si="123"/>
        <v>WARREN Danny</v>
      </c>
      <c r="D1831" s="8" t="s">
        <v>1</v>
      </c>
      <c r="E1831" s="8" t="s">
        <v>114</v>
      </c>
      <c r="F1831" s="9" t="s">
        <v>103</v>
      </c>
      <c r="G1831" s="20">
        <v>42505</v>
      </c>
      <c r="H1831" s="5">
        <v>166</v>
      </c>
      <c r="I1831" s="8" t="s">
        <v>114</v>
      </c>
      <c r="J1831" s="45">
        <f t="shared" si="122"/>
        <v>1869</v>
      </c>
      <c r="K1831" s="45">
        <f t="shared" si="121"/>
        <v>64.448275862068968</v>
      </c>
      <c r="L1831" s="45">
        <f>COUNTIFS($C$6:$C1831,C1831,$I$6:$I1831,I1831)</f>
        <v>7</v>
      </c>
      <c r="M1831" s="45" t="s">
        <v>386</v>
      </c>
    </row>
    <row r="1832" spans="1:13" x14ac:dyDescent="0.2">
      <c r="A1832" s="8" t="s">
        <v>137</v>
      </c>
      <c r="B1832" s="8" t="s">
        <v>35</v>
      </c>
      <c r="C1832" s="8" t="str">
        <f t="shared" si="123"/>
        <v>WARREN Danny</v>
      </c>
      <c r="D1832" s="8" t="s">
        <v>1</v>
      </c>
      <c r="E1832" s="8" t="s">
        <v>114</v>
      </c>
      <c r="F1832" s="9" t="s">
        <v>103</v>
      </c>
      <c r="G1832" s="20">
        <v>42554</v>
      </c>
      <c r="H1832" s="5">
        <v>166</v>
      </c>
      <c r="I1832" s="8" t="s">
        <v>114</v>
      </c>
      <c r="J1832" s="45">
        <f t="shared" si="122"/>
        <v>1869</v>
      </c>
      <c r="K1832" s="45">
        <f t="shared" si="121"/>
        <v>64.448275862068968</v>
      </c>
      <c r="L1832" s="45">
        <f>COUNTIFS($C$6:$C1832,C1832,$I$6:$I1832,I1832)</f>
        <v>8</v>
      </c>
      <c r="M1832" s="45" t="s">
        <v>386</v>
      </c>
    </row>
    <row r="1833" spans="1:13" x14ac:dyDescent="0.2">
      <c r="A1833" s="8" t="s">
        <v>137</v>
      </c>
      <c r="B1833" s="8" t="s">
        <v>35</v>
      </c>
      <c r="C1833" s="8" t="s">
        <v>307</v>
      </c>
      <c r="D1833" s="8" t="s">
        <v>1</v>
      </c>
      <c r="E1833" s="8" t="s">
        <v>114</v>
      </c>
      <c r="F1833" s="9" t="s">
        <v>103</v>
      </c>
      <c r="G1833" s="61">
        <v>42645</v>
      </c>
      <c r="H1833" s="5">
        <v>165</v>
      </c>
      <c r="I1833" s="8" t="s">
        <v>114</v>
      </c>
      <c r="J1833" s="45">
        <f t="shared" si="122"/>
        <v>1869</v>
      </c>
      <c r="K1833" s="45">
        <f t="shared" si="121"/>
        <v>64.448275862068968</v>
      </c>
      <c r="L1833" s="45">
        <f>COUNTIFS($C$6:$C1833,C1833,$I$6:$I1833,I1833)</f>
        <v>9</v>
      </c>
      <c r="M1833" s="45" t="s">
        <v>386</v>
      </c>
    </row>
    <row r="1834" spans="1:13" x14ac:dyDescent="0.2">
      <c r="A1834" s="8" t="s">
        <v>137</v>
      </c>
      <c r="B1834" s="8" t="s">
        <v>35</v>
      </c>
      <c r="C1834" s="8" t="str">
        <f>UPPER(A1834)&amp;" "&amp;B1834</f>
        <v>WARREN Danny</v>
      </c>
      <c r="D1834" s="8" t="s">
        <v>1</v>
      </c>
      <c r="E1834" s="8" t="s">
        <v>114</v>
      </c>
      <c r="F1834" s="9" t="s">
        <v>103</v>
      </c>
      <c r="G1834" s="20">
        <v>42589</v>
      </c>
      <c r="H1834" s="5">
        <v>161</v>
      </c>
      <c r="I1834" s="8" t="s">
        <v>114</v>
      </c>
      <c r="J1834" s="45">
        <f t="shared" si="122"/>
        <v>1869</v>
      </c>
      <c r="K1834" s="45">
        <f t="shared" si="121"/>
        <v>64.448275862068968</v>
      </c>
      <c r="L1834" s="45">
        <f>COUNTIFS($C$6:$C1834,C1834,$I$6:$I1834,I1834)</f>
        <v>10</v>
      </c>
      <c r="M1834" s="45" t="s">
        <v>386</v>
      </c>
    </row>
    <row r="1835" spans="1:13" x14ac:dyDescent="0.2">
      <c r="A1835" s="8" t="s">
        <v>137</v>
      </c>
      <c r="B1835" s="8" t="s">
        <v>35</v>
      </c>
      <c r="C1835" s="8" t="str">
        <f>UPPER(A1835)&amp;" "&amp;B1835</f>
        <v>WARREN Danny</v>
      </c>
      <c r="D1835" s="8" t="s">
        <v>1</v>
      </c>
      <c r="E1835" s="8" t="s">
        <v>114</v>
      </c>
      <c r="F1835" s="9" t="s">
        <v>103</v>
      </c>
      <c r="G1835" s="20">
        <v>42386</v>
      </c>
      <c r="H1835" s="3">
        <v>154</v>
      </c>
      <c r="I1835" s="8" t="s">
        <v>114</v>
      </c>
      <c r="J1835" s="45">
        <f t="shared" si="122"/>
        <v>1869</v>
      </c>
      <c r="K1835" s="45">
        <f t="shared" si="121"/>
        <v>64.448275862068968</v>
      </c>
      <c r="L1835" s="45">
        <f>COUNTIFS($C$6:$C1835,C1835,$I$6:$I1835,I1835)</f>
        <v>11</v>
      </c>
      <c r="M1835" s="45" t="s">
        <v>386</v>
      </c>
    </row>
    <row r="1836" spans="1:13" x14ac:dyDescent="0.2">
      <c r="A1836" s="8" t="s">
        <v>137</v>
      </c>
      <c r="B1836" s="8" t="s">
        <v>35</v>
      </c>
      <c r="C1836" s="8" t="str">
        <f>UPPER(A1836)&amp;" "&amp;B1836</f>
        <v>WARREN Danny</v>
      </c>
      <c r="D1836" s="8" t="s">
        <v>1</v>
      </c>
      <c r="E1836" s="8" t="s">
        <v>114</v>
      </c>
      <c r="F1836" s="9" t="s">
        <v>103</v>
      </c>
      <c r="G1836" s="20">
        <v>42400</v>
      </c>
      <c r="H1836" s="5">
        <v>128</v>
      </c>
      <c r="I1836" s="8" t="s">
        <v>0</v>
      </c>
      <c r="J1836" s="45">
        <f t="shared" si="122"/>
        <v>332</v>
      </c>
      <c r="K1836" s="45">
        <f t="shared" si="121"/>
        <v>11.448275862068966</v>
      </c>
      <c r="L1836" s="45">
        <f>COUNTIFS($C$6:$C1836,C1836,$I$6:$I1836,I1836)</f>
        <v>1</v>
      </c>
      <c r="M1836" s="45" t="s">
        <v>386</v>
      </c>
    </row>
    <row r="1837" spans="1:13" x14ac:dyDescent="0.2">
      <c r="A1837" s="8" t="s">
        <v>137</v>
      </c>
      <c r="B1837" s="8" t="s">
        <v>35</v>
      </c>
      <c r="C1837" s="8" t="s">
        <v>307</v>
      </c>
      <c r="D1837" s="8" t="s">
        <v>1</v>
      </c>
      <c r="E1837" s="8" t="s">
        <v>114</v>
      </c>
      <c r="F1837" s="9" t="s">
        <v>103</v>
      </c>
      <c r="G1837" s="61">
        <v>42673</v>
      </c>
      <c r="H1837" s="5">
        <v>105</v>
      </c>
      <c r="I1837" s="8" t="s">
        <v>0</v>
      </c>
      <c r="J1837" s="45">
        <f t="shared" si="122"/>
        <v>332</v>
      </c>
      <c r="K1837" s="45">
        <f t="shared" si="121"/>
        <v>11.448275862068966</v>
      </c>
      <c r="L1837" s="45">
        <f>COUNTIFS($C$6:$C1837,C1837,$I$6:$I1837,I1837)</f>
        <v>2</v>
      </c>
      <c r="M1837" s="45" t="s">
        <v>386</v>
      </c>
    </row>
    <row r="1838" spans="1:13" x14ac:dyDescent="0.2">
      <c r="A1838" s="8" t="s">
        <v>137</v>
      </c>
      <c r="B1838" s="8" t="s">
        <v>35</v>
      </c>
      <c r="C1838" s="8" t="str">
        <f t="shared" ref="C1838:C1848" si="124">UPPER(A1838)&amp;" "&amp;B1838</f>
        <v>WARREN Danny</v>
      </c>
      <c r="D1838" s="8" t="s">
        <v>1</v>
      </c>
      <c r="E1838" s="8" t="s">
        <v>114</v>
      </c>
      <c r="F1838" s="9" t="s">
        <v>103</v>
      </c>
      <c r="G1838" s="20">
        <v>42407</v>
      </c>
      <c r="H1838" s="5">
        <v>99</v>
      </c>
      <c r="I1838" s="8" t="s">
        <v>0</v>
      </c>
      <c r="J1838" s="45">
        <f t="shared" si="122"/>
        <v>332</v>
      </c>
      <c r="K1838" s="45">
        <f t="shared" si="121"/>
        <v>11.448275862068966</v>
      </c>
      <c r="L1838" s="45">
        <f>COUNTIFS($C$6:$C1838,C1838,$I$6:$I1838,I1838)</f>
        <v>3</v>
      </c>
      <c r="M1838" s="45" t="s">
        <v>386</v>
      </c>
    </row>
    <row r="1839" spans="1:13" x14ac:dyDescent="0.2">
      <c r="A1839" s="8" t="s">
        <v>137</v>
      </c>
      <c r="B1839" s="8" t="s">
        <v>35</v>
      </c>
      <c r="C1839" s="8" t="str">
        <f t="shared" si="124"/>
        <v>WARREN Danny</v>
      </c>
      <c r="D1839" s="8" t="s">
        <v>1</v>
      </c>
      <c r="E1839" s="8" t="s">
        <v>114</v>
      </c>
      <c r="F1839" s="9" t="s">
        <v>103</v>
      </c>
      <c r="G1839" s="20">
        <v>42414</v>
      </c>
      <c r="H1839" s="5"/>
      <c r="I1839" s="8"/>
      <c r="J1839" s="45">
        <f t="shared" si="122"/>
        <v>0</v>
      </c>
      <c r="K1839" s="45">
        <f t="shared" si="121"/>
        <v>0</v>
      </c>
      <c r="L1839" s="45">
        <f>COUNTIFS($C$6:$C1839,C1839,$I$6:$I1839,I1839)</f>
        <v>0</v>
      </c>
      <c r="M1839" s="45" t="s">
        <v>386</v>
      </c>
    </row>
    <row r="1840" spans="1:13" x14ac:dyDescent="0.2">
      <c r="A1840" s="8" t="s">
        <v>137</v>
      </c>
      <c r="B1840" s="8" t="s">
        <v>35</v>
      </c>
      <c r="C1840" s="8" t="str">
        <f t="shared" si="124"/>
        <v>WARREN Danny</v>
      </c>
      <c r="D1840" s="8" t="s">
        <v>1</v>
      </c>
      <c r="E1840" s="8" t="s">
        <v>114</v>
      </c>
      <c r="F1840" s="9" t="s">
        <v>103</v>
      </c>
      <c r="G1840" s="20">
        <v>42421</v>
      </c>
      <c r="H1840" s="5"/>
      <c r="I1840" s="8"/>
      <c r="J1840" s="45">
        <f t="shared" si="122"/>
        <v>0</v>
      </c>
      <c r="K1840" s="45">
        <f t="shared" si="121"/>
        <v>0</v>
      </c>
      <c r="L1840" s="45">
        <f>COUNTIFS($C$6:$C1840,C1840,$I$6:$I1840,I1840)</f>
        <v>0</v>
      </c>
      <c r="M1840" s="45" t="s">
        <v>386</v>
      </c>
    </row>
    <row r="1841" spans="1:13" x14ac:dyDescent="0.2">
      <c r="A1841" s="8" t="s">
        <v>137</v>
      </c>
      <c r="B1841" s="8" t="s">
        <v>35</v>
      </c>
      <c r="C1841" s="8" t="str">
        <f t="shared" si="124"/>
        <v>WARREN Danny</v>
      </c>
      <c r="D1841" s="8" t="s">
        <v>1</v>
      </c>
      <c r="E1841" s="8" t="s">
        <v>114</v>
      </c>
      <c r="F1841" s="9" t="s">
        <v>103</v>
      </c>
      <c r="G1841" s="20">
        <v>42428</v>
      </c>
      <c r="H1841" s="5"/>
      <c r="I1841" s="8"/>
      <c r="J1841" s="45">
        <f t="shared" si="122"/>
        <v>0</v>
      </c>
      <c r="K1841" s="45">
        <f t="shared" si="121"/>
        <v>0</v>
      </c>
      <c r="L1841" s="45">
        <f>COUNTIFS($C$6:$C1841,C1841,$I$6:$I1841,I1841)</f>
        <v>0</v>
      </c>
      <c r="M1841" s="45" t="s">
        <v>386</v>
      </c>
    </row>
    <row r="1842" spans="1:13" x14ac:dyDescent="0.2">
      <c r="A1842" s="8" t="s">
        <v>137</v>
      </c>
      <c r="B1842" s="8" t="s">
        <v>35</v>
      </c>
      <c r="C1842" s="8" t="str">
        <f t="shared" si="124"/>
        <v>WARREN Danny</v>
      </c>
      <c r="D1842" s="8" t="s">
        <v>1</v>
      </c>
      <c r="E1842" s="8" t="s">
        <v>114</v>
      </c>
      <c r="F1842" s="9" t="s">
        <v>103</v>
      </c>
      <c r="G1842" s="20">
        <v>42435</v>
      </c>
      <c r="H1842" s="5"/>
      <c r="I1842" s="8"/>
      <c r="J1842" s="45">
        <f t="shared" si="122"/>
        <v>0</v>
      </c>
      <c r="K1842" s="45">
        <f t="shared" si="121"/>
        <v>0</v>
      </c>
      <c r="L1842" s="45">
        <f>COUNTIFS($C$6:$C1842,C1842,$I$6:$I1842,I1842)</f>
        <v>0</v>
      </c>
      <c r="M1842" s="45" t="s">
        <v>386</v>
      </c>
    </row>
    <row r="1843" spans="1:13" x14ac:dyDescent="0.2">
      <c r="A1843" s="8" t="s">
        <v>137</v>
      </c>
      <c r="B1843" s="8" t="s">
        <v>35</v>
      </c>
      <c r="C1843" s="8" t="str">
        <f t="shared" si="124"/>
        <v>WARREN Danny</v>
      </c>
      <c r="D1843" s="8" t="s">
        <v>1</v>
      </c>
      <c r="E1843" s="8" t="s">
        <v>114</v>
      </c>
      <c r="F1843" s="9" t="s">
        <v>103</v>
      </c>
      <c r="G1843" s="20">
        <v>42442</v>
      </c>
      <c r="H1843" s="5"/>
      <c r="I1843" s="8"/>
      <c r="J1843" s="45">
        <f t="shared" si="122"/>
        <v>0</v>
      </c>
      <c r="K1843" s="45">
        <f t="shared" si="121"/>
        <v>0</v>
      </c>
      <c r="L1843" s="45">
        <f>COUNTIFS($C$6:$C1843,C1843,$I$6:$I1843,I1843)</f>
        <v>0</v>
      </c>
      <c r="M1843" s="45" t="s">
        <v>386</v>
      </c>
    </row>
    <row r="1844" spans="1:13" x14ac:dyDescent="0.2">
      <c r="A1844" s="8" t="s">
        <v>137</v>
      </c>
      <c r="B1844" s="8" t="s">
        <v>35</v>
      </c>
      <c r="C1844" s="8" t="str">
        <f t="shared" si="124"/>
        <v>WARREN Danny</v>
      </c>
      <c r="D1844" s="8" t="s">
        <v>1</v>
      </c>
      <c r="E1844" s="8" t="s">
        <v>114</v>
      </c>
      <c r="F1844" s="9" t="s">
        <v>103</v>
      </c>
      <c r="G1844" s="20">
        <v>42463</v>
      </c>
      <c r="H1844" s="5"/>
      <c r="I1844" s="8"/>
      <c r="J1844" s="45">
        <f t="shared" si="122"/>
        <v>0</v>
      </c>
      <c r="K1844" s="45">
        <f t="shared" si="121"/>
        <v>0</v>
      </c>
      <c r="L1844" s="45">
        <f>COUNTIFS($C$6:$C1844,C1844,$I$6:$I1844,I1844)</f>
        <v>0</v>
      </c>
      <c r="M1844" s="45" t="s">
        <v>386</v>
      </c>
    </row>
    <row r="1845" spans="1:13" x14ac:dyDescent="0.2">
      <c r="A1845" s="8" t="s">
        <v>137</v>
      </c>
      <c r="B1845" s="8" t="s">
        <v>35</v>
      </c>
      <c r="C1845" s="8" t="str">
        <f t="shared" si="124"/>
        <v>WARREN Danny</v>
      </c>
      <c r="D1845" s="8" t="s">
        <v>1</v>
      </c>
      <c r="E1845" s="8" t="s">
        <v>114</v>
      </c>
      <c r="F1845" s="9" t="s">
        <v>103</v>
      </c>
      <c r="G1845" s="20">
        <v>42477</v>
      </c>
      <c r="H1845" s="5"/>
      <c r="I1845" s="8"/>
      <c r="J1845" s="45">
        <f t="shared" si="122"/>
        <v>0</v>
      </c>
      <c r="K1845" s="45">
        <f t="shared" si="121"/>
        <v>0</v>
      </c>
      <c r="L1845" s="45">
        <f>COUNTIFS($C$6:$C1845,C1845,$I$6:$I1845,I1845)</f>
        <v>0</v>
      </c>
      <c r="M1845" s="45" t="s">
        <v>386</v>
      </c>
    </row>
    <row r="1846" spans="1:13" x14ac:dyDescent="0.2">
      <c r="A1846" s="8" t="s">
        <v>137</v>
      </c>
      <c r="B1846" s="8" t="s">
        <v>35</v>
      </c>
      <c r="C1846" s="8" t="str">
        <f t="shared" si="124"/>
        <v>WARREN Danny</v>
      </c>
      <c r="D1846" s="8" t="s">
        <v>1</v>
      </c>
      <c r="E1846" s="8" t="s">
        <v>114</v>
      </c>
      <c r="F1846" s="9" t="s">
        <v>103</v>
      </c>
      <c r="G1846" s="20">
        <v>42526</v>
      </c>
      <c r="H1846" s="5"/>
      <c r="I1846" s="8"/>
      <c r="J1846" s="45">
        <f t="shared" si="122"/>
        <v>0</v>
      </c>
      <c r="K1846" s="45">
        <f t="shared" si="121"/>
        <v>0</v>
      </c>
      <c r="L1846" s="45">
        <f>COUNTIFS($C$6:$C1846,C1846,$I$6:$I1846,I1846)</f>
        <v>0</v>
      </c>
      <c r="M1846" s="45" t="s">
        <v>386</v>
      </c>
    </row>
    <row r="1847" spans="1:13" x14ac:dyDescent="0.2">
      <c r="A1847" s="8" t="s">
        <v>137</v>
      </c>
      <c r="B1847" s="8" t="s">
        <v>35</v>
      </c>
      <c r="C1847" s="8" t="str">
        <f t="shared" si="124"/>
        <v>WARREN Danny</v>
      </c>
      <c r="D1847" s="8" t="s">
        <v>1</v>
      </c>
      <c r="E1847" s="8" t="s">
        <v>114</v>
      </c>
      <c r="F1847" s="9" t="s">
        <v>103</v>
      </c>
      <c r="G1847" s="20">
        <v>42561</v>
      </c>
      <c r="H1847" s="5"/>
      <c r="I1847" s="8"/>
      <c r="J1847" s="45">
        <f t="shared" si="122"/>
        <v>0</v>
      </c>
      <c r="K1847" s="45">
        <f t="shared" si="121"/>
        <v>0</v>
      </c>
      <c r="L1847" s="45">
        <f>COUNTIFS($C$6:$C1847,C1847,$I$6:$I1847,I1847)</f>
        <v>0</v>
      </c>
      <c r="M1847" s="45" t="s">
        <v>386</v>
      </c>
    </row>
    <row r="1848" spans="1:13" x14ac:dyDescent="0.2">
      <c r="A1848" s="8" t="s">
        <v>137</v>
      </c>
      <c r="B1848" s="8" t="s">
        <v>35</v>
      </c>
      <c r="C1848" s="8" t="str">
        <f t="shared" si="124"/>
        <v>WARREN Danny</v>
      </c>
      <c r="D1848" s="8" t="s">
        <v>1</v>
      </c>
      <c r="E1848" s="8" t="s">
        <v>114</v>
      </c>
      <c r="F1848" s="9" t="s">
        <v>103</v>
      </c>
      <c r="G1848" s="20">
        <v>42610</v>
      </c>
      <c r="H1848" s="5"/>
      <c r="I1848" s="8"/>
      <c r="J1848" s="45">
        <f t="shared" si="122"/>
        <v>0</v>
      </c>
      <c r="K1848" s="45">
        <f t="shared" si="121"/>
        <v>0</v>
      </c>
      <c r="L1848" s="45">
        <f>COUNTIFS($C$6:$C1848,C1848,$I$6:$I1848,I1848)</f>
        <v>0</v>
      </c>
      <c r="M1848" s="45" t="s">
        <v>386</v>
      </c>
    </row>
    <row r="1849" spans="1:13" x14ac:dyDescent="0.2">
      <c r="A1849" s="8" t="s">
        <v>137</v>
      </c>
      <c r="B1849" s="8" t="s">
        <v>35</v>
      </c>
      <c r="C1849" s="8" t="s">
        <v>307</v>
      </c>
      <c r="D1849" s="8" t="s">
        <v>1</v>
      </c>
      <c r="E1849" s="8" t="s">
        <v>114</v>
      </c>
      <c r="F1849" s="9" t="s">
        <v>103</v>
      </c>
      <c r="G1849" s="61">
        <v>42617</v>
      </c>
      <c r="H1849" s="5"/>
      <c r="I1849" s="8"/>
      <c r="J1849" s="45">
        <f t="shared" si="122"/>
        <v>0</v>
      </c>
      <c r="K1849" s="45">
        <f t="shared" si="121"/>
        <v>0</v>
      </c>
      <c r="L1849" s="45">
        <f>COUNTIFS($C$6:$C1849,C1849,$I$6:$I1849,I1849)</f>
        <v>0</v>
      </c>
      <c r="M1849" s="45" t="s">
        <v>386</v>
      </c>
    </row>
    <row r="1850" spans="1:13" x14ac:dyDescent="0.2">
      <c r="A1850" s="8" t="s">
        <v>137</v>
      </c>
      <c r="B1850" s="8" t="s">
        <v>35</v>
      </c>
      <c r="C1850" s="8" t="s">
        <v>307</v>
      </c>
      <c r="D1850" s="8" t="s">
        <v>1</v>
      </c>
      <c r="E1850" s="8" t="s">
        <v>114</v>
      </c>
      <c r="F1850" s="9" t="s">
        <v>103</v>
      </c>
      <c r="G1850" s="61">
        <v>42624</v>
      </c>
      <c r="H1850" s="5"/>
      <c r="I1850" s="8"/>
      <c r="J1850" s="45">
        <f t="shared" si="122"/>
        <v>0</v>
      </c>
      <c r="K1850" s="45">
        <f t="shared" si="121"/>
        <v>0</v>
      </c>
      <c r="L1850" s="45">
        <f>COUNTIFS($C$6:$C1850,C1850,$I$6:$I1850,I1850)</f>
        <v>0</v>
      </c>
      <c r="M1850" s="45" t="s">
        <v>386</v>
      </c>
    </row>
    <row r="1851" spans="1:13" x14ac:dyDescent="0.2">
      <c r="A1851" s="8" t="s">
        <v>137</v>
      </c>
      <c r="B1851" s="8" t="s">
        <v>35</v>
      </c>
      <c r="C1851" s="8" t="s">
        <v>307</v>
      </c>
      <c r="D1851" s="8" t="s">
        <v>1</v>
      </c>
      <c r="E1851" s="8" t="s">
        <v>114</v>
      </c>
      <c r="F1851" s="9" t="s">
        <v>103</v>
      </c>
      <c r="G1851" s="61">
        <v>42631</v>
      </c>
      <c r="H1851" s="5"/>
      <c r="I1851" s="8"/>
      <c r="J1851" s="45">
        <f t="shared" si="122"/>
        <v>0</v>
      </c>
      <c r="K1851" s="45">
        <f t="shared" si="121"/>
        <v>0</v>
      </c>
      <c r="L1851" s="45">
        <f>COUNTIFS($C$6:$C1851,C1851,$I$6:$I1851,I1851)</f>
        <v>0</v>
      </c>
      <c r="M1851" s="45" t="s">
        <v>386</v>
      </c>
    </row>
    <row r="1852" spans="1:13" x14ac:dyDescent="0.2">
      <c r="A1852" s="8" t="s">
        <v>137</v>
      </c>
      <c r="B1852" s="8" t="s">
        <v>35</v>
      </c>
      <c r="C1852" s="8" t="s">
        <v>307</v>
      </c>
      <c r="D1852" s="8" t="s">
        <v>1</v>
      </c>
      <c r="E1852" s="8" t="s">
        <v>114</v>
      </c>
      <c r="F1852" s="9" t="s">
        <v>103</v>
      </c>
      <c r="G1852" s="61">
        <v>42652</v>
      </c>
      <c r="H1852" s="5"/>
      <c r="I1852" s="8"/>
      <c r="J1852" s="45">
        <f t="shared" si="122"/>
        <v>0</v>
      </c>
      <c r="K1852" s="45">
        <f t="shared" si="121"/>
        <v>0</v>
      </c>
      <c r="L1852" s="45">
        <f>COUNTIFS($C$6:$C1852,C1852,$I$6:$I1852,I1852)</f>
        <v>0</v>
      </c>
      <c r="M1852" s="45" t="s">
        <v>386</v>
      </c>
    </row>
    <row r="1853" spans="1:13" x14ac:dyDescent="0.2">
      <c r="A1853" s="8" t="s">
        <v>137</v>
      </c>
      <c r="B1853" s="8" t="s">
        <v>35</v>
      </c>
      <c r="C1853" s="8" t="s">
        <v>307</v>
      </c>
      <c r="D1853" s="8" t="s">
        <v>1</v>
      </c>
      <c r="E1853" s="8" t="s">
        <v>114</v>
      </c>
      <c r="F1853" s="9" t="s">
        <v>103</v>
      </c>
      <c r="G1853" s="61">
        <v>42666</v>
      </c>
      <c r="H1853" s="5"/>
      <c r="I1853" s="8"/>
      <c r="J1853" s="45">
        <f t="shared" si="122"/>
        <v>0</v>
      </c>
      <c r="K1853" s="45">
        <f t="shared" si="121"/>
        <v>0</v>
      </c>
      <c r="L1853" s="45">
        <f>COUNTIFS($C$6:$C1853,C1853,$I$6:$I1853,I1853)</f>
        <v>0</v>
      </c>
      <c r="M1853" s="45" t="s">
        <v>386</v>
      </c>
    </row>
    <row r="1854" spans="1:13" x14ac:dyDescent="0.2">
      <c r="A1854" s="8" t="s">
        <v>133</v>
      </c>
      <c r="B1854" s="8" t="s">
        <v>52</v>
      </c>
      <c r="C1854" s="8" t="str">
        <f t="shared" ref="C1854:C1874" si="125">UPPER(A1854)&amp;" "&amp;B1854</f>
        <v>WHEELER Stan</v>
      </c>
      <c r="D1854" s="8" t="s">
        <v>1</v>
      </c>
      <c r="E1854" s="8" t="s">
        <v>114</v>
      </c>
      <c r="F1854" s="9" t="s">
        <v>103</v>
      </c>
      <c r="G1854" s="20">
        <v>42463</v>
      </c>
      <c r="H1854" s="5">
        <v>147</v>
      </c>
      <c r="I1854" s="8" t="s">
        <v>114</v>
      </c>
      <c r="J1854" s="45">
        <f t="shared" si="122"/>
        <v>1365</v>
      </c>
      <c r="K1854" s="45">
        <f t="shared" si="121"/>
        <v>47.068965517241381</v>
      </c>
      <c r="L1854" s="45">
        <f>COUNTIFS($C$6:$C1854,C1854,$I$6:$I1854,I1854)</f>
        <v>1</v>
      </c>
      <c r="M1854" s="45" t="s">
        <v>386</v>
      </c>
    </row>
    <row r="1855" spans="1:13" x14ac:dyDescent="0.2">
      <c r="A1855" s="8" t="s">
        <v>133</v>
      </c>
      <c r="B1855" s="8" t="s">
        <v>52</v>
      </c>
      <c r="C1855" s="8" t="str">
        <f t="shared" si="125"/>
        <v>WHEELER Stan</v>
      </c>
      <c r="D1855" s="8" t="s">
        <v>1</v>
      </c>
      <c r="E1855" s="8" t="s">
        <v>114</v>
      </c>
      <c r="F1855" s="9" t="s">
        <v>103</v>
      </c>
      <c r="G1855" s="20">
        <v>42540</v>
      </c>
      <c r="H1855" s="5">
        <v>132</v>
      </c>
      <c r="I1855" s="8" t="s">
        <v>114</v>
      </c>
      <c r="J1855" s="45">
        <f t="shared" si="122"/>
        <v>1365</v>
      </c>
      <c r="K1855" s="45">
        <f t="shared" si="121"/>
        <v>47.068965517241381</v>
      </c>
      <c r="L1855" s="45">
        <f>COUNTIFS($C$6:$C1855,C1855,$I$6:$I1855,I1855)</f>
        <v>2</v>
      </c>
      <c r="M1855" s="45" t="s">
        <v>386</v>
      </c>
    </row>
    <row r="1856" spans="1:13" x14ac:dyDescent="0.2">
      <c r="A1856" s="8" t="s">
        <v>133</v>
      </c>
      <c r="B1856" s="8" t="s">
        <v>52</v>
      </c>
      <c r="C1856" s="8" t="str">
        <f t="shared" si="125"/>
        <v>WHEELER Stan</v>
      </c>
      <c r="D1856" s="8" t="s">
        <v>1</v>
      </c>
      <c r="E1856" s="8" t="s">
        <v>114</v>
      </c>
      <c r="F1856" s="9" t="s">
        <v>103</v>
      </c>
      <c r="G1856" s="20">
        <v>42414</v>
      </c>
      <c r="H1856" s="5">
        <v>125</v>
      </c>
      <c r="I1856" s="8" t="s">
        <v>114</v>
      </c>
      <c r="J1856" s="45">
        <f t="shared" si="122"/>
        <v>1365</v>
      </c>
      <c r="K1856" s="45">
        <f t="shared" si="121"/>
        <v>47.068965517241381</v>
      </c>
      <c r="L1856" s="45">
        <f>COUNTIFS($C$6:$C1856,C1856,$I$6:$I1856,I1856)</f>
        <v>3</v>
      </c>
      <c r="M1856" s="45" t="s">
        <v>386</v>
      </c>
    </row>
    <row r="1857" spans="1:13" x14ac:dyDescent="0.2">
      <c r="A1857" s="8" t="s">
        <v>133</v>
      </c>
      <c r="B1857" s="8" t="s">
        <v>52</v>
      </c>
      <c r="C1857" s="8" t="str">
        <f t="shared" si="125"/>
        <v>WHEELER Stan</v>
      </c>
      <c r="D1857" s="8" t="s">
        <v>1</v>
      </c>
      <c r="E1857" s="8" t="s">
        <v>114</v>
      </c>
      <c r="F1857" s="9" t="s">
        <v>103</v>
      </c>
      <c r="G1857" s="20">
        <v>42421</v>
      </c>
      <c r="H1857" s="5">
        <v>122</v>
      </c>
      <c r="I1857" s="8" t="s">
        <v>114</v>
      </c>
      <c r="J1857" s="45">
        <f t="shared" si="122"/>
        <v>1365</v>
      </c>
      <c r="K1857" s="45">
        <f t="shared" si="121"/>
        <v>47.068965517241381</v>
      </c>
      <c r="L1857" s="45">
        <f>COUNTIFS($C$6:$C1857,C1857,$I$6:$I1857,I1857)</f>
        <v>4</v>
      </c>
      <c r="M1857" s="45" t="s">
        <v>386</v>
      </c>
    </row>
    <row r="1858" spans="1:13" x14ac:dyDescent="0.2">
      <c r="A1858" s="8" t="s">
        <v>133</v>
      </c>
      <c r="B1858" s="8" t="s">
        <v>52</v>
      </c>
      <c r="C1858" s="8" t="str">
        <f t="shared" si="125"/>
        <v>WHEELER Stan</v>
      </c>
      <c r="D1858" s="8" t="s">
        <v>1</v>
      </c>
      <c r="E1858" s="8" t="s">
        <v>114</v>
      </c>
      <c r="F1858" s="9" t="s">
        <v>103</v>
      </c>
      <c r="G1858" s="20">
        <v>42442</v>
      </c>
      <c r="H1858" s="5">
        <v>121</v>
      </c>
      <c r="I1858" s="8" t="s">
        <v>114</v>
      </c>
      <c r="J1858" s="45">
        <f t="shared" si="122"/>
        <v>1365</v>
      </c>
      <c r="K1858" s="45">
        <f t="shared" si="121"/>
        <v>47.068965517241381</v>
      </c>
      <c r="L1858" s="45">
        <f>COUNTIFS($C$6:$C1858,C1858,$I$6:$I1858,I1858)</f>
        <v>5</v>
      </c>
      <c r="M1858" s="45" t="s">
        <v>386</v>
      </c>
    </row>
    <row r="1859" spans="1:13" x14ac:dyDescent="0.2">
      <c r="A1859" s="8" t="s">
        <v>133</v>
      </c>
      <c r="B1859" s="8" t="s">
        <v>52</v>
      </c>
      <c r="C1859" s="8" t="str">
        <f t="shared" si="125"/>
        <v>WHEELER Stan</v>
      </c>
      <c r="D1859" s="8" t="s">
        <v>1</v>
      </c>
      <c r="E1859" s="8" t="s">
        <v>114</v>
      </c>
      <c r="F1859" s="9" t="s">
        <v>103</v>
      </c>
      <c r="G1859" s="20">
        <v>42519</v>
      </c>
      <c r="H1859" s="5">
        <v>119</v>
      </c>
      <c r="I1859" s="8" t="s">
        <v>114</v>
      </c>
      <c r="J1859" s="45">
        <f t="shared" si="122"/>
        <v>1365</v>
      </c>
      <c r="K1859" s="45">
        <f t="shared" si="121"/>
        <v>47.068965517241381</v>
      </c>
      <c r="L1859" s="45">
        <f>COUNTIFS($C$6:$C1859,C1859,$I$6:$I1859,I1859)</f>
        <v>6</v>
      </c>
      <c r="M1859" s="45" t="s">
        <v>386</v>
      </c>
    </row>
    <row r="1860" spans="1:13" x14ac:dyDescent="0.2">
      <c r="A1860" s="8" t="s">
        <v>133</v>
      </c>
      <c r="B1860" s="8" t="s">
        <v>52</v>
      </c>
      <c r="C1860" s="8" t="str">
        <f t="shared" si="125"/>
        <v>WHEELER Stan</v>
      </c>
      <c r="D1860" s="8" t="s">
        <v>1</v>
      </c>
      <c r="E1860" s="8" t="s">
        <v>114</v>
      </c>
      <c r="F1860" s="9" t="s">
        <v>103</v>
      </c>
      <c r="G1860" s="20">
        <v>42407</v>
      </c>
      <c r="H1860" s="5">
        <v>113</v>
      </c>
      <c r="I1860" s="8" t="s">
        <v>114</v>
      </c>
      <c r="J1860" s="45">
        <f t="shared" si="122"/>
        <v>1365</v>
      </c>
      <c r="K1860" s="45">
        <f t="shared" si="121"/>
        <v>47.068965517241381</v>
      </c>
      <c r="L1860" s="45">
        <f>COUNTIFS($C$6:$C1860,C1860,$I$6:$I1860,I1860)</f>
        <v>7</v>
      </c>
      <c r="M1860" s="45" t="s">
        <v>386</v>
      </c>
    </row>
    <row r="1861" spans="1:13" x14ac:dyDescent="0.2">
      <c r="A1861" s="8" t="s">
        <v>133</v>
      </c>
      <c r="B1861" s="8" t="s">
        <v>52</v>
      </c>
      <c r="C1861" s="8" t="str">
        <f t="shared" si="125"/>
        <v>WHEELER Stan</v>
      </c>
      <c r="D1861" s="8" t="s">
        <v>1</v>
      </c>
      <c r="E1861" s="8" t="s">
        <v>114</v>
      </c>
      <c r="F1861" s="9" t="s">
        <v>103</v>
      </c>
      <c r="G1861" s="20">
        <v>42386</v>
      </c>
      <c r="H1861" s="3">
        <v>106</v>
      </c>
      <c r="I1861" s="8" t="s">
        <v>114</v>
      </c>
      <c r="J1861" s="45">
        <f t="shared" si="122"/>
        <v>1365</v>
      </c>
      <c r="K1861" s="45">
        <f t="shared" ref="K1861:K1924" si="126">IFERROR(J1861/$G$5,0)</f>
        <v>47.068965517241381</v>
      </c>
      <c r="L1861" s="45">
        <f>COUNTIFS($C$6:$C1861,C1861,$I$6:$I1861,I1861)</f>
        <v>8</v>
      </c>
      <c r="M1861" s="45" t="s">
        <v>386</v>
      </c>
    </row>
    <row r="1862" spans="1:13" x14ac:dyDescent="0.2">
      <c r="A1862" s="8" t="s">
        <v>133</v>
      </c>
      <c r="B1862" s="8" t="s">
        <v>52</v>
      </c>
      <c r="C1862" s="8" t="str">
        <f t="shared" si="125"/>
        <v>WHEELER Stan</v>
      </c>
      <c r="D1862" s="8" t="s">
        <v>1</v>
      </c>
      <c r="E1862" s="8" t="s">
        <v>114</v>
      </c>
      <c r="F1862" s="9" t="s">
        <v>103</v>
      </c>
      <c r="G1862" s="20">
        <v>42428</v>
      </c>
      <c r="H1862" s="5">
        <v>106</v>
      </c>
      <c r="I1862" s="8" t="s">
        <v>114</v>
      </c>
      <c r="J1862" s="45">
        <f t="shared" si="122"/>
        <v>1365</v>
      </c>
      <c r="K1862" s="45">
        <f t="shared" si="126"/>
        <v>47.068965517241381</v>
      </c>
      <c r="L1862" s="45">
        <f>COUNTIFS($C$6:$C1862,C1862,$I$6:$I1862,I1862)</f>
        <v>9</v>
      </c>
      <c r="M1862" s="45" t="s">
        <v>386</v>
      </c>
    </row>
    <row r="1863" spans="1:13" x14ac:dyDescent="0.2">
      <c r="A1863" s="8" t="s">
        <v>133</v>
      </c>
      <c r="B1863" s="8" t="s">
        <v>52</v>
      </c>
      <c r="C1863" s="8" t="str">
        <f t="shared" si="125"/>
        <v>WHEELER Stan</v>
      </c>
      <c r="D1863" s="8" t="s">
        <v>1</v>
      </c>
      <c r="E1863" s="8" t="s">
        <v>114</v>
      </c>
      <c r="F1863" s="9" t="s">
        <v>103</v>
      </c>
      <c r="G1863" s="20">
        <v>42477</v>
      </c>
      <c r="H1863" s="5">
        <v>105</v>
      </c>
      <c r="I1863" s="8" t="s">
        <v>114</v>
      </c>
      <c r="J1863" s="45">
        <f t="shared" ref="J1863:J1926" si="127">SUMIFS($H$6:$H$3208,$C$6:$C$3208,$C1863,$I$6:$I$3208,$I1863)</f>
        <v>1365</v>
      </c>
      <c r="K1863" s="45">
        <f t="shared" si="126"/>
        <v>47.068965517241381</v>
      </c>
      <c r="L1863" s="45">
        <f>COUNTIFS($C$6:$C1863,C1863,$I$6:$I1863,I1863)</f>
        <v>10</v>
      </c>
      <c r="M1863" s="45" t="s">
        <v>386</v>
      </c>
    </row>
    <row r="1864" spans="1:13" x14ac:dyDescent="0.2">
      <c r="A1864" s="8" t="s">
        <v>133</v>
      </c>
      <c r="B1864" s="8" t="s">
        <v>52</v>
      </c>
      <c r="C1864" s="8" t="str">
        <f t="shared" si="125"/>
        <v>WHEELER Stan</v>
      </c>
      <c r="D1864" s="8" t="s">
        <v>1</v>
      </c>
      <c r="E1864" s="8" t="s">
        <v>114</v>
      </c>
      <c r="F1864" s="9" t="s">
        <v>103</v>
      </c>
      <c r="G1864" s="20">
        <v>42449</v>
      </c>
      <c r="H1864" s="5">
        <v>96</v>
      </c>
      <c r="I1864" s="8" t="s">
        <v>114</v>
      </c>
      <c r="J1864" s="45">
        <f t="shared" si="127"/>
        <v>1365</v>
      </c>
      <c r="K1864" s="45">
        <f t="shared" si="126"/>
        <v>47.068965517241381</v>
      </c>
      <c r="L1864" s="45">
        <f>COUNTIFS($C$6:$C1864,C1864,$I$6:$I1864,I1864)</f>
        <v>11</v>
      </c>
      <c r="M1864" s="45" t="s">
        <v>386</v>
      </c>
    </row>
    <row r="1865" spans="1:13" x14ac:dyDescent="0.2">
      <c r="A1865" s="8" t="s">
        <v>133</v>
      </c>
      <c r="B1865" s="8" t="s">
        <v>52</v>
      </c>
      <c r="C1865" s="8" t="str">
        <f t="shared" si="125"/>
        <v>WHEELER Stan</v>
      </c>
      <c r="D1865" s="8" t="s">
        <v>1</v>
      </c>
      <c r="E1865" s="8" t="s">
        <v>114</v>
      </c>
      <c r="F1865" s="9" t="s">
        <v>103</v>
      </c>
      <c r="G1865" s="20">
        <v>42512</v>
      </c>
      <c r="H1865" s="5">
        <v>73</v>
      </c>
      <c r="I1865" s="8" t="s">
        <v>114</v>
      </c>
      <c r="J1865" s="45">
        <f t="shared" si="127"/>
        <v>1365</v>
      </c>
      <c r="K1865" s="45">
        <f t="shared" si="126"/>
        <v>47.068965517241381</v>
      </c>
      <c r="L1865" s="45">
        <f>COUNTIFS($C$6:$C1865,C1865,$I$6:$I1865,I1865)</f>
        <v>12</v>
      </c>
      <c r="M1865" s="45" t="s">
        <v>386</v>
      </c>
    </row>
    <row r="1866" spans="1:13" x14ac:dyDescent="0.2">
      <c r="A1866" s="8" t="s">
        <v>133</v>
      </c>
      <c r="B1866" s="8" t="s">
        <v>52</v>
      </c>
      <c r="C1866" s="8" t="str">
        <f t="shared" si="125"/>
        <v>WHEELER Stan</v>
      </c>
      <c r="D1866" s="8" t="s">
        <v>1</v>
      </c>
      <c r="E1866" s="8" t="s">
        <v>114</v>
      </c>
      <c r="F1866" s="9" t="s">
        <v>103</v>
      </c>
      <c r="G1866" s="20">
        <v>42400</v>
      </c>
      <c r="H1866" s="5"/>
      <c r="I1866" s="8"/>
      <c r="J1866" s="45">
        <f t="shared" si="127"/>
        <v>0</v>
      </c>
      <c r="K1866" s="45">
        <f t="shared" si="126"/>
        <v>0</v>
      </c>
      <c r="L1866" s="45">
        <f>COUNTIFS($C$6:$C1866,C1866,$I$6:$I1866,I1866)</f>
        <v>0</v>
      </c>
      <c r="M1866" s="45" t="s">
        <v>386</v>
      </c>
    </row>
    <row r="1867" spans="1:13" x14ac:dyDescent="0.2">
      <c r="A1867" s="8" t="s">
        <v>133</v>
      </c>
      <c r="B1867" s="8" t="s">
        <v>52</v>
      </c>
      <c r="C1867" s="8" t="str">
        <f t="shared" si="125"/>
        <v>WHEELER Stan</v>
      </c>
      <c r="D1867" s="8" t="s">
        <v>1</v>
      </c>
      <c r="E1867" s="8" t="s">
        <v>114</v>
      </c>
      <c r="F1867" s="9" t="s">
        <v>103</v>
      </c>
      <c r="G1867" s="20">
        <v>42435</v>
      </c>
      <c r="H1867" s="5"/>
      <c r="I1867" s="8"/>
      <c r="J1867" s="45">
        <f t="shared" si="127"/>
        <v>0</v>
      </c>
      <c r="K1867" s="45">
        <f t="shared" si="126"/>
        <v>0</v>
      </c>
      <c r="L1867" s="45">
        <f>COUNTIFS($C$6:$C1867,C1867,$I$6:$I1867,I1867)</f>
        <v>0</v>
      </c>
      <c r="M1867" s="45" t="s">
        <v>386</v>
      </c>
    </row>
    <row r="1868" spans="1:13" x14ac:dyDescent="0.2">
      <c r="A1868" s="8" t="s">
        <v>133</v>
      </c>
      <c r="B1868" s="8" t="s">
        <v>52</v>
      </c>
      <c r="C1868" s="8" t="str">
        <f t="shared" si="125"/>
        <v>WHEELER Stan</v>
      </c>
      <c r="D1868" s="8" t="s">
        <v>1</v>
      </c>
      <c r="E1868" s="8" t="s">
        <v>114</v>
      </c>
      <c r="F1868" s="9" t="s">
        <v>103</v>
      </c>
      <c r="G1868" s="20">
        <v>42505</v>
      </c>
      <c r="H1868" s="5"/>
      <c r="I1868" s="8"/>
      <c r="J1868" s="45">
        <f t="shared" si="127"/>
        <v>0</v>
      </c>
      <c r="K1868" s="45">
        <f t="shared" si="126"/>
        <v>0</v>
      </c>
      <c r="L1868" s="45">
        <f>COUNTIFS($C$6:$C1868,C1868,$I$6:$I1868,I1868)</f>
        <v>0</v>
      </c>
      <c r="M1868" s="45" t="s">
        <v>386</v>
      </c>
    </row>
    <row r="1869" spans="1:13" x14ac:dyDescent="0.2">
      <c r="A1869" s="8" t="s">
        <v>133</v>
      </c>
      <c r="B1869" s="8" t="s">
        <v>52</v>
      </c>
      <c r="C1869" s="8" t="str">
        <f t="shared" si="125"/>
        <v>WHEELER Stan</v>
      </c>
      <c r="D1869" s="8" t="s">
        <v>1</v>
      </c>
      <c r="E1869" s="8" t="s">
        <v>114</v>
      </c>
      <c r="F1869" s="9" t="s">
        <v>103</v>
      </c>
      <c r="G1869" s="20">
        <v>42526</v>
      </c>
      <c r="H1869" s="5"/>
      <c r="I1869" s="8"/>
      <c r="J1869" s="45">
        <f t="shared" si="127"/>
        <v>0</v>
      </c>
      <c r="K1869" s="45">
        <f t="shared" si="126"/>
        <v>0</v>
      </c>
      <c r="L1869" s="45">
        <f>COUNTIFS($C$6:$C1869,C1869,$I$6:$I1869,I1869)</f>
        <v>0</v>
      </c>
      <c r="M1869" s="45" t="s">
        <v>386</v>
      </c>
    </row>
    <row r="1870" spans="1:13" x14ac:dyDescent="0.2">
      <c r="A1870" s="8" t="s">
        <v>133</v>
      </c>
      <c r="B1870" s="8" t="s">
        <v>52</v>
      </c>
      <c r="C1870" s="8" t="str">
        <f t="shared" si="125"/>
        <v>WHEELER Stan</v>
      </c>
      <c r="D1870" s="8" t="s">
        <v>1</v>
      </c>
      <c r="E1870" s="8" t="s">
        <v>114</v>
      </c>
      <c r="F1870" s="9" t="s">
        <v>103</v>
      </c>
      <c r="G1870" s="20">
        <v>42554</v>
      </c>
      <c r="H1870" s="5"/>
      <c r="I1870" s="8"/>
      <c r="J1870" s="45">
        <f t="shared" si="127"/>
        <v>0</v>
      </c>
      <c r="K1870" s="45">
        <f t="shared" si="126"/>
        <v>0</v>
      </c>
      <c r="L1870" s="45">
        <f>COUNTIFS($C$6:$C1870,C1870,$I$6:$I1870,I1870)</f>
        <v>0</v>
      </c>
      <c r="M1870" s="45" t="s">
        <v>386</v>
      </c>
    </row>
    <row r="1871" spans="1:13" x14ac:dyDescent="0.2">
      <c r="A1871" s="8" t="s">
        <v>133</v>
      </c>
      <c r="B1871" s="8" t="s">
        <v>52</v>
      </c>
      <c r="C1871" s="8" t="str">
        <f t="shared" si="125"/>
        <v>WHEELER Stan</v>
      </c>
      <c r="D1871" s="8" t="s">
        <v>1</v>
      </c>
      <c r="E1871" s="8" t="s">
        <v>114</v>
      </c>
      <c r="F1871" s="9" t="s">
        <v>103</v>
      </c>
      <c r="G1871" s="20">
        <v>42561</v>
      </c>
      <c r="H1871" s="5"/>
      <c r="I1871" s="8"/>
      <c r="J1871" s="45">
        <f t="shared" si="127"/>
        <v>0</v>
      </c>
      <c r="K1871" s="45">
        <f t="shared" si="126"/>
        <v>0</v>
      </c>
      <c r="L1871" s="45">
        <f>COUNTIFS($C$6:$C1871,C1871,$I$6:$I1871,I1871)</f>
        <v>0</v>
      </c>
      <c r="M1871" s="45" t="s">
        <v>386</v>
      </c>
    </row>
    <row r="1872" spans="1:13" x14ac:dyDescent="0.2">
      <c r="A1872" s="8" t="s">
        <v>133</v>
      </c>
      <c r="B1872" s="8" t="s">
        <v>52</v>
      </c>
      <c r="C1872" s="8" t="str">
        <f t="shared" si="125"/>
        <v>WHEELER Stan</v>
      </c>
      <c r="D1872" s="8" t="s">
        <v>1</v>
      </c>
      <c r="E1872" s="8" t="s">
        <v>114</v>
      </c>
      <c r="F1872" s="9" t="s">
        <v>103</v>
      </c>
      <c r="G1872" s="20">
        <v>42589</v>
      </c>
      <c r="H1872" s="5"/>
      <c r="I1872" s="8"/>
      <c r="J1872" s="45">
        <f t="shared" si="127"/>
        <v>0</v>
      </c>
      <c r="K1872" s="45">
        <f t="shared" si="126"/>
        <v>0</v>
      </c>
      <c r="L1872" s="45">
        <f>COUNTIFS($C$6:$C1872,C1872,$I$6:$I1872,I1872)</f>
        <v>0</v>
      </c>
      <c r="M1872" s="45" t="s">
        <v>386</v>
      </c>
    </row>
    <row r="1873" spans="1:13" x14ac:dyDescent="0.2">
      <c r="A1873" s="8" t="s">
        <v>133</v>
      </c>
      <c r="B1873" s="8" t="s">
        <v>52</v>
      </c>
      <c r="C1873" s="8" t="str">
        <f t="shared" si="125"/>
        <v>WHEELER Stan</v>
      </c>
      <c r="D1873" s="8" t="s">
        <v>1</v>
      </c>
      <c r="E1873" s="8" t="s">
        <v>114</v>
      </c>
      <c r="F1873" s="9" t="s">
        <v>103</v>
      </c>
      <c r="G1873" s="20">
        <v>42596</v>
      </c>
      <c r="H1873" s="5"/>
      <c r="I1873" s="8"/>
      <c r="J1873" s="45">
        <f t="shared" si="127"/>
        <v>0</v>
      </c>
      <c r="K1873" s="45">
        <f t="shared" si="126"/>
        <v>0</v>
      </c>
      <c r="L1873" s="45">
        <f>COUNTIFS($C$6:$C1873,C1873,$I$6:$I1873,I1873)</f>
        <v>0</v>
      </c>
      <c r="M1873" s="45" t="s">
        <v>386</v>
      </c>
    </row>
    <row r="1874" spans="1:13" x14ac:dyDescent="0.2">
      <c r="A1874" s="8" t="s">
        <v>133</v>
      </c>
      <c r="B1874" s="8" t="s">
        <v>52</v>
      </c>
      <c r="C1874" s="8" t="str">
        <f t="shared" si="125"/>
        <v>WHEELER Stan</v>
      </c>
      <c r="D1874" s="8" t="s">
        <v>1</v>
      </c>
      <c r="E1874" s="8" t="s">
        <v>114</v>
      </c>
      <c r="F1874" s="9" t="s">
        <v>103</v>
      </c>
      <c r="G1874" s="20">
        <v>42610</v>
      </c>
      <c r="H1874" s="5"/>
      <c r="I1874" s="8"/>
      <c r="J1874" s="45">
        <f t="shared" si="127"/>
        <v>0</v>
      </c>
      <c r="K1874" s="45">
        <f t="shared" si="126"/>
        <v>0</v>
      </c>
      <c r="L1874" s="45">
        <f>COUNTIFS($C$6:$C1874,C1874,$I$6:$I1874,I1874)</f>
        <v>0</v>
      </c>
      <c r="M1874" s="45" t="s">
        <v>386</v>
      </c>
    </row>
    <row r="1875" spans="1:13" x14ac:dyDescent="0.2">
      <c r="A1875" s="8" t="s">
        <v>133</v>
      </c>
      <c r="B1875" s="8" t="s">
        <v>52</v>
      </c>
      <c r="C1875" s="8" t="s">
        <v>308</v>
      </c>
      <c r="D1875" s="8" t="s">
        <v>1</v>
      </c>
      <c r="E1875" s="8" t="s">
        <v>114</v>
      </c>
      <c r="F1875" s="9" t="s">
        <v>103</v>
      </c>
      <c r="G1875" s="61">
        <v>42617</v>
      </c>
      <c r="H1875" s="5"/>
      <c r="I1875" s="8"/>
      <c r="J1875" s="45">
        <f t="shared" si="127"/>
        <v>0</v>
      </c>
      <c r="K1875" s="45">
        <f t="shared" si="126"/>
        <v>0</v>
      </c>
      <c r="L1875" s="45">
        <f>COUNTIFS($C$6:$C1875,C1875,$I$6:$I1875,I1875)</f>
        <v>0</v>
      </c>
      <c r="M1875" s="45" t="s">
        <v>386</v>
      </c>
    </row>
    <row r="1876" spans="1:13" x14ac:dyDescent="0.2">
      <c r="A1876" s="8" t="s">
        <v>133</v>
      </c>
      <c r="B1876" s="8" t="s">
        <v>52</v>
      </c>
      <c r="C1876" s="8" t="s">
        <v>308</v>
      </c>
      <c r="D1876" s="8" t="s">
        <v>1</v>
      </c>
      <c r="E1876" s="8" t="s">
        <v>114</v>
      </c>
      <c r="F1876" s="9" t="s">
        <v>103</v>
      </c>
      <c r="G1876" s="61">
        <v>42624</v>
      </c>
      <c r="H1876" s="5"/>
      <c r="I1876" s="8"/>
      <c r="J1876" s="45">
        <f t="shared" si="127"/>
        <v>0</v>
      </c>
      <c r="K1876" s="45">
        <f t="shared" si="126"/>
        <v>0</v>
      </c>
      <c r="L1876" s="45">
        <f>COUNTIFS($C$6:$C1876,C1876,$I$6:$I1876,I1876)</f>
        <v>0</v>
      </c>
      <c r="M1876" s="45" t="s">
        <v>386</v>
      </c>
    </row>
    <row r="1877" spans="1:13" x14ac:dyDescent="0.2">
      <c r="A1877" s="8" t="s">
        <v>133</v>
      </c>
      <c r="B1877" s="8" t="s">
        <v>52</v>
      </c>
      <c r="C1877" s="8" t="s">
        <v>308</v>
      </c>
      <c r="D1877" s="8" t="s">
        <v>1</v>
      </c>
      <c r="E1877" s="8" t="s">
        <v>114</v>
      </c>
      <c r="F1877" s="9" t="s">
        <v>103</v>
      </c>
      <c r="G1877" s="61">
        <v>42631</v>
      </c>
      <c r="H1877" s="5"/>
      <c r="I1877" s="8"/>
      <c r="J1877" s="45">
        <f t="shared" si="127"/>
        <v>0</v>
      </c>
      <c r="K1877" s="45">
        <f t="shared" si="126"/>
        <v>0</v>
      </c>
      <c r="L1877" s="45">
        <f>COUNTIFS($C$6:$C1877,C1877,$I$6:$I1877,I1877)</f>
        <v>0</v>
      </c>
      <c r="M1877" s="45" t="s">
        <v>386</v>
      </c>
    </row>
    <row r="1878" spans="1:13" x14ac:dyDescent="0.2">
      <c r="A1878" s="8" t="s">
        <v>133</v>
      </c>
      <c r="B1878" s="8" t="s">
        <v>52</v>
      </c>
      <c r="C1878" s="8" t="s">
        <v>308</v>
      </c>
      <c r="D1878" s="8" t="s">
        <v>1</v>
      </c>
      <c r="E1878" s="8" t="s">
        <v>114</v>
      </c>
      <c r="F1878" s="9" t="s">
        <v>103</v>
      </c>
      <c r="G1878" s="61">
        <v>42652</v>
      </c>
      <c r="H1878" s="5"/>
      <c r="I1878" s="8"/>
      <c r="J1878" s="45">
        <f t="shared" si="127"/>
        <v>0</v>
      </c>
      <c r="K1878" s="45">
        <f t="shared" si="126"/>
        <v>0</v>
      </c>
      <c r="L1878" s="45">
        <f>COUNTIFS($C$6:$C1878,C1878,$I$6:$I1878,I1878)</f>
        <v>0</v>
      </c>
      <c r="M1878" s="45" t="s">
        <v>386</v>
      </c>
    </row>
    <row r="1879" spans="1:13" x14ac:dyDescent="0.2">
      <c r="A1879" s="8" t="s">
        <v>133</v>
      </c>
      <c r="B1879" s="8" t="s">
        <v>52</v>
      </c>
      <c r="C1879" s="8" t="s">
        <v>308</v>
      </c>
      <c r="D1879" s="8" t="s">
        <v>1</v>
      </c>
      <c r="E1879" s="8" t="s">
        <v>114</v>
      </c>
      <c r="F1879" s="9" t="s">
        <v>103</v>
      </c>
      <c r="G1879" s="61">
        <v>42645</v>
      </c>
      <c r="H1879" s="5"/>
      <c r="I1879" s="8"/>
      <c r="J1879" s="45">
        <f t="shared" si="127"/>
        <v>0</v>
      </c>
      <c r="K1879" s="45">
        <f t="shared" si="126"/>
        <v>0</v>
      </c>
      <c r="L1879" s="45">
        <f>COUNTIFS($C$6:$C1879,C1879,$I$6:$I1879,I1879)</f>
        <v>0</v>
      </c>
      <c r="M1879" s="45" t="s">
        <v>386</v>
      </c>
    </row>
    <row r="1880" spans="1:13" x14ac:dyDescent="0.2">
      <c r="A1880" s="8" t="s">
        <v>133</v>
      </c>
      <c r="B1880" s="8" t="s">
        <v>52</v>
      </c>
      <c r="C1880" s="8" t="s">
        <v>308</v>
      </c>
      <c r="D1880" s="8" t="s">
        <v>1</v>
      </c>
      <c r="E1880" s="8" t="s">
        <v>114</v>
      </c>
      <c r="F1880" s="9" t="s">
        <v>103</v>
      </c>
      <c r="G1880" s="61">
        <v>42659</v>
      </c>
      <c r="H1880" s="5"/>
      <c r="I1880" s="8"/>
      <c r="J1880" s="45">
        <f t="shared" si="127"/>
        <v>0</v>
      </c>
      <c r="K1880" s="45">
        <f t="shared" si="126"/>
        <v>0</v>
      </c>
      <c r="L1880" s="45">
        <f>COUNTIFS($C$6:$C1880,C1880,$I$6:$I1880,I1880)</f>
        <v>0</v>
      </c>
      <c r="M1880" s="45" t="s">
        <v>386</v>
      </c>
    </row>
    <row r="1881" spans="1:13" x14ac:dyDescent="0.2">
      <c r="A1881" s="8" t="s">
        <v>133</v>
      </c>
      <c r="B1881" s="8" t="s">
        <v>52</v>
      </c>
      <c r="C1881" s="8" t="s">
        <v>308</v>
      </c>
      <c r="D1881" s="8" t="s">
        <v>1</v>
      </c>
      <c r="E1881" s="8" t="s">
        <v>114</v>
      </c>
      <c r="F1881" s="9" t="s">
        <v>103</v>
      </c>
      <c r="G1881" s="61">
        <v>42666</v>
      </c>
      <c r="H1881" s="5"/>
      <c r="I1881" s="8"/>
      <c r="J1881" s="45">
        <f t="shared" si="127"/>
        <v>0</v>
      </c>
      <c r="K1881" s="45">
        <f t="shared" si="126"/>
        <v>0</v>
      </c>
      <c r="L1881" s="45">
        <f>COUNTIFS($C$6:$C1881,C1881,$I$6:$I1881,I1881)</f>
        <v>0</v>
      </c>
      <c r="M1881" s="45" t="s">
        <v>386</v>
      </c>
    </row>
    <row r="1882" spans="1:13" x14ac:dyDescent="0.2">
      <c r="A1882" s="8" t="s">
        <v>133</v>
      </c>
      <c r="B1882" s="8" t="s">
        <v>52</v>
      </c>
      <c r="C1882" s="8" t="s">
        <v>308</v>
      </c>
      <c r="D1882" s="8" t="s">
        <v>1</v>
      </c>
      <c r="E1882" s="8" t="s">
        <v>114</v>
      </c>
      <c r="F1882" s="9" t="s">
        <v>103</v>
      </c>
      <c r="G1882" s="61">
        <v>42673</v>
      </c>
      <c r="H1882" s="5"/>
      <c r="I1882" s="8"/>
      <c r="J1882" s="45">
        <f t="shared" si="127"/>
        <v>0</v>
      </c>
      <c r="K1882" s="45">
        <f t="shared" si="126"/>
        <v>0</v>
      </c>
      <c r="L1882" s="45">
        <f>COUNTIFS($C$6:$C1882,C1882,$I$6:$I1882,I1882)</f>
        <v>0</v>
      </c>
      <c r="M1882" s="45" t="s">
        <v>386</v>
      </c>
    </row>
    <row r="1883" spans="1:13" x14ac:dyDescent="0.2">
      <c r="A1883" s="8" t="s">
        <v>174</v>
      </c>
      <c r="B1883" s="8" t="s">
        <v>16</v>
      </c>
      <c r="C1883" s="8" t="str">
        <f t="shared" ref="C1883:C1903" si="128">UPPER(A1883)&amp;" "&amp;B1883</f>
        <v>WHITCOMBE Sean</v>
      </c>
      <c r="D1883" s="8" t="s">
        <v>2</v>
      </c>
      <c r="E1883" s="8" t="s">
        <v>114</v>
      </c>
      <c r="F1883" s="9" t="s">
        <v>103</v>
      </c>
      <c r="G1883" s="20">
        <v>42540</v>
      </c>
      <c r="H1883" s="5">
        <v>136</v>
      </c>
      <c r="I1883" s="8" t="s">
        <v>114</v>
      </c>
      <c r="J1883" s="45">
        <f t="shared" si="127"/>
        <v>345</v>
      </c>
      <c r="K1883" s="45">
        <f t="shared" si="126"/>
        <v>11.896551724137931</v>
      </c>
      <c r="L1883" s="45">
        <f>COUNTIFS($C$6:$C1883,C1883,$I$6:$I1883,I1883)</f>
        <v>1</v>
      </c>
      <c r="M1883" s="45" t="s">
        <v>387</v>
      </c>
    </row>
    <row r="1884" spans="1:13" x14ac:dyDescent="0.2">
      <c r="A1884" s="8" t="s">
        <v>174</v>
      </c>
      <c r="B1884" s="8" t="s">
        <v>16</v>
      </c>
      <c r="C1884" s="8" t="str">
        <f t="shared" si="128"/>
        <v>WHITCOMBE Sean</v>
      </c>
      <c r="D1884" s="8" t="s">
        <v>2</v>
      </c>
      <c r="E1884" s="8" t="s">
        <v>114</v>
      </c>
      <c r="F1884" s="9" t="s">
        <v>103</v>
      </c>
      <c r="G1884" s="20">
        <v>42519</v>
      </c>
      <c r="H1884" s="5">
        <v>121</v>
      </c>
      <c r="I1884" s="8" t="s">
        <v>114</v>
      </c>
      <c r="J1884" s="45">
        <f t="shared" si="127"/>
        <v>345</v>
      </c>
      <c r="K1884" s="45">
        <f t="shared" si="126"/>
        <v>11.896551724137931</v>
      </c>
      <c r="L1884" s="45">
        <f>COUNTIFS($C$6:$C1884,C1884,$I$6:$I1884,I1884)</f>
        <v>2</v>
      </c>
      <c r="M1884" s="45" t="s">
        <v>387</v>
      </c>
    </row>
    <row r="1885" spans="1:13" x14ac:dyDescent="0.2">
      <c r="A1885" s="8" t="s">
        <v>174</v>
      </c>
      <c r="B1885" s="8" t="s">
        <v>16</v>
      </c>
      <c r="C1885" s="8" t="str">
        <f t="shared" si="128"/>
        <v>WHITCOMBE Sean</v>
      </c>
      <c r="D1885" s="8" t="s">
        <v>2</v>
      </c>
      <c r="E1885" s="8" t="s">
        <v>114</v>
      </c>
      <c r="F1885" s="9" t="s">
        <v>103</v>
      </c>
      <c r="G1885" s="20">
        <v>42512</v>
      </c>
      <c r="H1885" s="5">
        <v>88</v>
      </c>
      <c r="I1885" s="8" t="s">
        <v>114</v>
      </c>
      <c r="J1885" s="45">
        <f t="shared" si="127"/>
        <v>345</v>
      </c>
      <c r="K1885" s="45">
        <f t="shared" si="126"/>
        <v>11.896551724137931</v>
      </c>
      <c r="L1885" s="45">
        <f>COUNTIFS($C$6:$C1885,C1885,$I$6:$I1885,I1885)</f>
        <v>3</v>
      </c>
      <c r="M1885" s="45" t="s">
        <v>387</v>
      </c>
    </row>
    <row r="1886" spans="1:13" x14ac:dyDescent="0.2">
      <c r="A1886" s="8" t="s">
        <v>174</v>
      </c>
      <c r="B1886" s="8" t="s">
        <v>16</v>
      </c>
      <c r="C1886" s="8" t="str">
        <f t="shared" si="128"/>
        <v>WHITCOMBE Sean</v>
      </c>
      <c r="D1886" s="8" t="s">
        <v>2</v>
      </c>
      <c r="E1886" s="8" t="s">
        <v>114</v>
      </c>
      <c r="F1886" s="9" t="s">
        <v>103</v>
      </c>
      <c r="G1886" s="20">
        <v>42386</v>
      </c>
      <c r="H1886" s="3"/>
      <c r="I1886" s="8"/>
      <c r="J1886" s="45">
        <f t="shared" si="127"/>
        <v>0</v>
      </c>
      <c r="K1886" s="45">
        <f t="shared" si="126"/>
        <v>0</v>
      </c>
      <c r="L1886" s="45">
        <f>COUNTIFS($C$6:$C1886,C1886,$I$6:$I1886,I1886)</f>
        <v>0</v>
      </c>
      <c r="M1886" s="45" t="s">
        <v>387</v>
      </c>
    </row>
    <row r="1887" spans="1:13" x14ac:dyDescent="0.2">
      <c r="A1887" s="8" t="s">
        <v>174</v>
      </c>
      <c r="B1887" s="8" t="s">
        <v>16</v>
      </c>
      <c r="C1887" s="8" t="str">
        <f t="shared" si="128"/>
        <v>WHITCOMBE Sean</v>
      </c>
      <c r="D1887" s="8" t="s">
        <v>2</v>
      </c>
      <c r="E1887" s="8" t="s">
        <v>114</v>
      </c>
      <c r="F1887" s="9" t="s">
        <v>103</v>
      </c>
      <c r="G1887" s="20">
        <v>42400</v>
      </c>
      <c r="H1887" s="5"/>
      <c r="I1887" s="8"/>
      <c r="J1887" s="45">
        <f t="shared" si="127"/>
        <v>0</v>
      </c>
      <c r="K1887" s="45">
        <f t="shared" si="126"/>
        <v>0</v>
      </c>
      <c r="L1887" s="45">
        <f>COUNTIFS($C$6:$C1887,C1887,$I$6:$I1887,I1887)</f>
        <v>0</v>
      </c>
      <c r="M1887" s="45" t="s">
        <v>387</v>
      </c>
    </row>
    <row r="1888" spans="1:13" x14ac:dyDescent="0.2">
      <c r="A1888" s="8" t="s">
        <v>174</v>
      </c>
      <c r="B1888" s="8" t="s">
        <v>16</v>
      </c>
      <c r="C1888" s="8" t="str">
        <f t="shared" si="128"/>
        <v>WHITCOMBE Sean</v>
      </c>
      <c r="D1888" s="8" t="s">
        <v>2</v>
      </c>
      <c r="E1888" s="8" t="s">
        <v>114</v>
      </c>
      <c r="F1888" s="9" t="s">
        <v>103</v>
      </c>
      <c r="G1888" s="20">
        <v>42407</v>
      </c>
      <c r="H1888" s="5"/>
      <c r="I1888" s="8"/>
      <c r="J1888" s="45">
        <f t="shared" si="127"/>
        <v>0</v>
      </c>
      <c r="K1888" s="45">
        <f t="shared" si="126"/>
        <v>0</v>
      </c>
      <c r="L1888" s="45">
        <f>COUNTIFS($C$6:$C1888,C1888,$I$6:$I1888,I1888)</f>
        <v>0</v>
      </c>
      <c r="M1888" s="45" t="s">
        <v>387</v>
      </c>
    </row>
    <row r="1889" spans="1:13" x14ac:dyDescent="0.2">
      <c r="A1889" s="8" t="s">
        <v>174</v>
      </c>
      <c r="B1889" s="8" t="s">
        <v>16</v>
      </c>
      <c r="C1889" s="8" t="str">
        <f t="shared" si="128"/>
        <v>WHITCOMBE Sean</v>
      </c>
      <c r="D1889" s="8" t="s">
        <v>2</v>
      </c>
      <c r="E1889" s="8" t="s">
        <v>114</v>
      </c>
      <c r="F1889" s="9" t="s">
        <v>103</v>
      </c>
      <c r="G1889" s="20">
        <v>42414</v>
      </c>
      <c r="H1889" s="5"/>
      <c r="I1889" s="8"/>
      <c r="J1889" s="45">
        <f t="shared" si="127"/>
        <v>0</v>
      </c>
      <c r="K1889" s="45">
        <f t="shared" si="126"/>
        <v>0</v>
      </c>
      <c r="L1889" s="45">
        <f>COUNTIFS($C$6:$C1889,C1889,$I$6:$I1889,I1889)</f>
        <v>0</v>
      </c>
      <c r="M1889" s="45" t="s">
        <v>387</v>
      </c>
    </row>
    <row r="1890" spans="1:13" x14ac:dyDescent="0.2">
      <c r="A1890" s="8" t="s">
        <v>174</v>
      </c>
      <c r="B1890" s="8" t="s">
        <v>16</v>
      </c>
      <c r="C1890" s="8" t="str">
        <f t="shared" si="128"/>
        <v>WHITCOMBE Sean</v>
      </c>
      <c r="D1890" s="8" t="s">
        <v>2</v>
      </c>
      <c r="E1890" s="8" t="s">
        <v>114</v>
      </c>
      <c r="F1890" s="9" t="s">
        <v>103</v>
      </c>
      <c r="G1890" s="20">
        <v>42421</v>
      </c>
      <c r="H1890" s="5"/>
      <c r="I1890" s="8"/>
      <c r="J1890" s="45">
        <f t="shared" si="127"/>
        <v>0</v>
      </c>
      <c r="K1890" s="45">
        <f t="shared" si="126"/>
        <v>0</v>
      </c>
      <c r="L1890" s="45">
        <f>COUNTIFS($C$6:$C1890,C1890,$I$6:$I1890,I1890)</f>
        <v>0</v>
      </c>
      <c r="M1890" s="45" t="s">
        <v>387</v>
      </c>
    </row>
    <row r="1891" spans="1:13" x14ac:dyDescent="0.2">
      <c r="A1891" s="8" t="s">
        <v>174</v>
      </c>
      <c r="B1891" s="8" t="s">
        <v>16</v>
      </c>
      <c r="C1891" s="8" t="str">
        <f t="shared" si="128"/>
        <v>WHITCOMBE Sean</v>
      </c>
      <c r="D1891" s="8" t="s">
        <v>2</v>
      </c>
      <c r="E1891" s="8" t="s">
        <v>114</v>
      </c>
      <c r="F1891" s="9" t="s">
        <v>103</v>
      </c>
      <c r="G1891" s="20">
        <v>42428</v>
      </c>
      <c r="H1891" s="5"/>
      <c r="I1891" s="8"/>
      <c r="J1891" s="45">
        <f t="shared" si="127"/>
        <v>0</v>
      </c>
      <c r="K1891" s="45">
        <f t="shared" si="126"/>
        <v>0</v>
      </c>
      <c r="L1891" s="45">
        <f>COUNTIFS($C$6:$C1891,C1891,$I$6:$I1891,I1891)</f>
        <v>0</v>
      </c>
      <c r="M1891" s="45" t="s">
        <v>387</v>
      </c>
    </row>
    <row r="1892" spans="1:13" x14ac:dyDescent="0.2">
      <c r="A1892" s="8" t="s">
        <v>174</v>
      </c>
      <c r="B1892" s="8" t="s">
        <v>16</v>
      </c>
      <c r="C1892" s="8" t="str">
        <f t="shared" si="128"/>
        <v>WHITCOMBE Sean</v>
      </c>
      <c r="D1892" s="8" t="s">
        <v>2</v>
      </c>
      <c r="E1892" s="8" t="s">
        <v>114</v>
      </c>
      <c r="F1892" s="9" t="s">
        <v>103</v>
      </c>
      <c r="G1892" s="20">
        <v>42435</v>
      </c>
      <c r="H1892" s="5"/>
      <c r="I1892" s="8"/>
      <c r="J1892" s="45">
        <f t="shared" si="127"/>
        <v>0</v>
      </c>
      <c r="K1892" s="45">
        <f t="shared" si="126"/>
        <v>0</v>
      </c>
      <c r="L1892" s="45">
        <f>COUNTIFS($C$6:$C1892,C1892,$I$6:$I1892,I1892)</f>
        <v>0</v>
      </c>
      <c r="M1892" s="45" t="s">
        <v>387</v>
      </c>
    </row>
    <row r="1893" spans="1:13" x14ac:dyDescent="0.2">
      <c r="A1893" s="8" t="s">
        <v>174</v>
      </c>
      <c r="B1893" s="8" t="s">
        <v>16</v>
      </c>
      <c r="C1893" s="8" t="str">
        <f t="shared" si="128"/>
        <v>WHITCOMBE Sean</v>
      </c>
      <c r="D1893" s="8" t="s">
        <v>2</v>
      </c>
      <c r="E1893" s="8" t="s">
        <v>114</v>
      </c>
      <c r="F1893" s="9" t="s">
        <v>103</v>
      </c>
      <c r="G1893" s="20">
        <v>42442</v>
      </c>
      <c r="H1893" s="5"/>
      <c r="I1893" s="8"/>
      <c r="J1893" s="45">
        <f t="shared" si="127"/>
        <v>0</v>
      </c>
      <c r="K1893" s="45">
        <f t="shared" si="126"/>
        <v>0</v>
      </c>
      <c r="L1893" s="45">
        <f>COUNTIFS($C$6:$C1893,C1893,$I$6:$I1893,I1893)</f>
        <v>0</v>
      </c>
      <c r="M1893" s="45" t="s">
        <v>387</v>
      </c>
    </row>
    <row r="1894" spans="1:13" x14ac:dyDescent="0.2">
      <c r="A1894" s="8" t="s">
        <v>174</v>
      </c>
      <c r="B1894" s="8" t="s">
        <v>16</v>
      </c>
      <c r="C1894" s="8" t="str">
        <f t="shared" si="128"/>
        <v>WHITCOMBE Sean</v>
      </c>
      <c r="D1894" s="8" t="s">
        <v>2</v>
      </c>
      <c r="E1894" s="8" t="s">
        <v>114</v>
      </c>
      <c r="F1894" s="9" t="s">
        <v>103</v>
      </c>
      <c r="G1894" s="20">
        <v>42449</v>
      </c>
      <c r="H1894" s="5"/>
      <c r="I1894" s="8"/>
      <c r="J1894" s="45">
        <f t="shared" si="127"/>
        <v>0</v>
      </c>
      <c r="K1894" s="45">
        <f t="shared" si="126"/>
        <v>0</v>
      </c>
      <c r="L1894" s="45">
        <f>COUNTIFS($C$6:$C1894,C1894,$I$6:$I1894,I1894)</f>
        <v>0</v>
      </c>
      <c r="M1894" s="45" t="s">
        <v>387</v>
      </c>
    </row>
    <row r="1895" spans="1:13" x14ac:dyDescent="0.2">
      <c r="A1895" s="8" t="s">
        <v>174</v>
      </c>
      <c r="B1895" s="8" t="s">
        <v>16</v>
      </c>
      <c r="C1895" s="8" t="str">
        <f t="shared" si="128"/>
        <v>WHITCOMBE Sean</v>
      </c>
      <c r="D1895" s="8" t="s">
        <v>2</v>
      </c>
      <c r="E1895" s="8" t="s">
        <v>114</v>
      </c>
      <c r="F1895" s="9" t="s">
        <v>103</v>
      </c>
      <c r="G1895" s="20">
        <v>42463</v>
      </c>
      <c r="H1895" s="5"/>
      <c r="I1895" s="8"/>
      <c r="J1895" s="45">
        <f t="shared" si="127"/>
        <v>0</v>
      </c>
      <c r="K1895" s="45">
        <f t="shared" si="126"/>
        <v>0</v>
      </c>
      <c r="L1895" s="45">
        <f>COUNTIFS($C$6:$C1895,C1895,$I$6:$I1895,I1895)</f>
        <v>0</v>
      </c>
      <c r="M1895" s="45" t="s">
        <v>387</v>
      </c>
    </row>
    <row r="1896" spans="1:13" x14ac:dyDescent="0.2">
      <c r="A1896" s="8" t="s">
        <v>174</v>
      </c>
      <c r="B1896" s="8" t="s">
        <v>16</v>
      </c>
      <c r="C1896" s="8" t="str">
        <f t="shared" si="128"/>
        <v>WHITCOMBE Sean</v>
      </c>
      <c r="D1896" s="8" t="s">
        <v>2</v>
      </c>
      <c r="E1896" s="8" t="s">
        <v>114</v>
      </c>
      <c r="F1896" s="9" t="s">
        <v>103</v>
      </c>
      <c r="G1896" s="20">
        <v>42477</v>
      </c>
      <c r="H1896" s="5"/>
      <c r="I1896" s="8"/>
      <c r="J1896" s="45">
        <f t="shared" si="127"/>
        <v>0</v>
      </c>
      <c r="K1896" s="45">
        <f t="shared" si="126"/>
        <v>0</v>
      </c>
      <c r="L1896" s="45">
        <f>COUNTIFS($C$6:$C1896,C1896,$I$6:$I1896,I1896)</f>
        <v>0</v>
      </c>
      <c r="M1896" s="45" t="s">
        <v>387</v>
      </c>
    </row>
    <row r="1897" spans="1:13" x14ac:dyDescent="0.2">
      <c r="A1897" s="8" t="s">
        <v>174</v>
      </c>
      <c r="B1897" s="8" t="s">
        <v>16</v>
      </c>
      <c r="C1897" s="8" t="str">
        <f t="shared" si="128"/>
        <v>WHITCOMBE Sean</v>
      </c>
      <c r="D1897" s="8" t="s">
        <v>2</v>
      </c>
      <c r="E1897" s="8" t="s">
        <v>114</v>
      </c>
      <c r="F1897" s="9" t="s">
        <v>103</v>
      </c>
      <c r="G1897" s="20">
        <v>42505</v>
      </c>
      <c r="H1897" s="5"/>
      <c r="I1897" s="8"/>
      <c r="J1897" s="45">
        <f t="shared" si="127"/>
        <v>0</v>
      </c>
      <c r="K1897" s="45">
        <f t="shared" si="126"/>
        <v>0</v>
      </c>
      <c r="L1897" s="45">
        <f>COUNTIFS($C$6:$C1897,C1897,$I$6:$I1897,I1897)</f>
        <v>0</v>
      </c>
      <c r="M1897" s="45" t="s">
        <v>387</v>
      </c>
    </row>
    <row r="1898" spans="1:13" x14ac:dyDescent="0.2">
      <c r="A1898" s="8" t="s">
        <v>174</v>
      </c>
      <c r="B1898" s="8" t="s">
        <v>16</v>
      </c>
      <c r="C1898" s="8" t="str">
        <f t="shared" si="128"/>
        <v>WHITCOMBE Sean</v>
      </c>
      <c r="D1898" s="8" t="s">
        <v>2</v>
      </c>
      <c r="E1898" s="8" t="s">
        <v>114</v>
      </c>
      <c r="F1898" s="9" t="s">
        <v>103</v>
      </c>
      <c r="G1898" s="20">
        <v>42526</v>
      </c>
      <c r="H1898" s="5"/>
      <c r="I1898" s="8"/>
      <c r="J1898" s="45">
        <f t="shared" si="127"/>
        <v>0</v>
      </c>
      <c r="K1898" s="45">
        <f t="shared" si="126"/>
        <v>0</v>
      </c>
      <c r="L1898" s="45">
        <f>COUNTIFS($C$6:$C1898,C1898,$I$6:$I1898,I1898)</f>
        <v>0</v>
      </c>
      <c r="M1898" s="45" t="s">
        <v>387</v>
      </c>
    </row>
    <row r="1899" spans="1:13" x14ac:dyDescent="0.2">
      <c r="A1899" s="8" t="s">
        <v>174</v>
      </c>
      <c r="B1899" s="8" t="s">
        <v>16</v>
      </c>
      <c r="C1899" s="8" t="str">
        <f t="shared" si="128"/>
        <v>WHITCOMBE Sean</v>
      </c>
      <c r="D1899" s="8" t="s">
        <v>2</v>
      </c>
      <c r="E1899" s="8" t="s">
        <v>114</v>
      </c>
      <c r="F1899" s="9" t="s">
        <v>103</v>
      </c>
      <c r="G1899" s="20">
        <v>42554</v>
      </c>
      <c r="H1899" s="5"/>
      <c r="I1899" s="8"/>
      <c r="J1899" s="45">
        <f t="shared" si="127"/>
        <v>0</v>
      </c>
      <c r="K1899" s="45">
        <f t="shared" si="126"/>
        <v>0</v>
      </c>
      <c r="L1899" s="45">
        <f>COUNTIFS($C$6:$C1899,C1899,$I$6:$I1899,I1899)</f>
        <v>0</v>
      </c>
      <c r="M1899" s="45" t="s">
        <v>387</v>
      </c>
    </row>
    <row r="1900" spans="1:13" x14ac:dyDescent="0.2">
      <c r="A1900" s="8" t="s">
        <v>174</v>
      </c>
      <c r="B1900" s="8" t="s">
        <v>16</v>
      </c>
      <c r="C1900" s="8" t="str">
        <f t="shared" si="128"/>
        <v>WHITCOMBE Sean</v>
      </c>
      <c r="D1900" s="8" t="s">
        <v>2</v>
      </c>
      <c r="E1900" s="8" t="s">
        <v>114</v>
      </c>
      <c r="F1900" s="9" t="s">
        <v>103</v>
      </c>
      <c r="G1900" s="20">
        <v>42561</v>
      </c>
      <c r="H1900" s="5"/>
      <c r="I1900" s="8"/>
      <c r="J1900" s="45">
        <f t="shared" si="127"/>
        <v>0</v>
      </c>
      <c r="K1900" s="45">
        <f t="shared" si="126"/>
        <v>0</v>
      </c>
      <c r="L1900" s="45">
        <f>COUNTIFS($C$6:$C1900,C1900,$I$6:$I1900,I1900)</f>
        <v>0</v>
      </c>
      <c r="M1900" s="45" t="s">
        <v>387</v>
      </c>
    </row>
    <row r="1901" spans="1:13" x14ac:dyDescent="0.2">
      <c r="A1901" s="8" t="s">
        <v>174</v>
      </c>
      <c r="B1901" s="8" t="s">
        <v>16</v>
      </c>
      <c r="C1901" s="8" t="str">
        <f t="shared" si="128"/>
        <v>WHITCOMBE Sean</v>
      </c>
      <c r="D1901" s="8" t="s">
        <v>2</v>
      </c>
      <c r="E1901" s="8" t="s">
        <v>114</v>
      </c>
      <c r="F1901" s="9" t="s">
        <v>103</v>
      </c>
      <c r="G1901" s="20">
        <v>42589</v>
      </c>
      <c r="H1901" s="5"/>
      <c r="I1901" s="8"/>
      <c r="J1901" s="45">
        <f t="shared" si="127"/>
        <v>0</v>
      </c>
      <c r="K1901" s="45">
        <f t="shared" si="126"/>
        <v>0</v>
      </c>
      <c r="L1901" s="45">
        <f>COUNTIFS($C$6:$C1901,C1901,$I$6:$I1901,I1901)</f>
        <v>0</v>
      </c>
      <c r="M1901" s="45" t="s">
        <v>387</v>
      </c>
    </row>
    <row r="1902" spans="1:13" x14ac:dyDescent="0.2">
      <c r="A1902" s="8" t="s">
        <v>174</v>
      </c>
      <c r="B1902" s="8" t="s">
        <v>16</v>
      </c>
      <c r="C1902" s="8" t="str">
        <f t="shared" si="128"/>
        <v>WHITCOMBE Sean</v>
      </c>
      <c r="D1902" s="8" t="s">
        <v>2</v>
      </c>
      <c r="E1902" s="8" t="s">
        <v>114</v>
      </c>
      <c r="F1902" s="9" t="s">
        <v>103</v>
      </c>
      <c r="G1902" s="20">
        <v>42596</v>
      </c>
      <c r="H1902" s="5"/>
      <c r="I1902" s="8"/>
      <c r="J1902" s="45">
        <f t="shared" si="127"/>
        <v>0</v>
      </c>
      <c r="K1902" s="45">
        <f t="shared" si="126"/>
        <v>0</v>
      </c>
      <c r="L1902" s="45">
        <f>COUNTIFS($C$6:$C1902,C1902,$I$6:$I1902,I1902)</f>
        <v>0</v>
      </c>
      <c r="M1902" s="45" t="s">
        <v>387</v>
      </c>
    </row>
    <row r="1903" spans="1:13" x14ac:dyDescent="0.2">
      <c r="A1903" s="8" t="s">
        <v>174</v>
      </c>
      <c r="B1903" s="8" t="s">
        <v>16</v>
      </c>
      <c r="C1903" s="8" t="str">
        <f t="shared" si="128"/>
        <v>WHITCOMBE Sean</v>
      </c>
      <c r="D1903" s="8" t="s">
        <v>2</v>
      </c>
      <c r="E1903" s="8" t="s">
        <v>114</v>
      </c>
      <c r="F1903" s="9" t="s">
        <v>103</v>
      </c>
      <c r="G1903" s="20">
        <v>42610</v>
      </c>
      <c r="H1903" s="5"/>
      <c r="I1903" s="8"/>
      <c r="J1903" s="45">
        <f t="shared" si="127"/>
        <v>0</v>
      </c>
      <c r="K1903" s="45">
        <f t="shared" si="126"/>
        <v>0</v>
      </c>
      <c r="L1903" s="45">
        <f>COUNTIFS($C$6:$C1903,C1903,$I$6:$I1903,I1903)</f>
        <v>0</v>
      </c>
      <c r="M1903" s="45" t="s">
        <v>387</v>
      </c>
    </row>
    <row r="1904" spans="1:13" x14ac:dyDescent="0.2">
      <c r="A1904" s="8" t="s">
        <v>174</v>
      </c>
      <c r="B1904" s="8" t="s">
        <v>16</v>
      </c>
      <c r="C1904" s="8" t="s">
        <v>309</v>
      </c>
      <c r="D1904" s="8" t="s">
        <v>2</v>
      </c>
      <c r="E1904" s="8" t="s">
        <v>114</v>
      </c>
      <c r="F1904" s="9" t="s">
        <v>103</v>
      </c>
      <c r="G1904" s="61">
        <v>42617</v>
      </c>
      <c r="H1904" s="5"/>
      <c r="I1904" s="8"/>
      <c r="J1904" s="45">
        <f t="shared" si="127"/>
        <v>0</v>
      </c>
      <c r="K1904" s="45">
        <f t="shared" si="126"/>
        <v>0</v>
      </c>
      <c r="L1904" s="45">
        <f>COUNTIFS($C$6:$C1904,C1904,$I$6:$I1904,I1904)</f>
        <v>0</v>
      </c>
      <c r="M1904" s="45" t="s">
        <v>387</v>
      </c>
    </row>
    <row r="1905" spans="1:13" x14ac:dyDescent="0.2">
      <c r="A1905" s="8" t="s">
        <v>174</v>
      </c>
      <c r="B1905" s="8" t="s">
        <v>16</v>
      </c>
      <c r="C1905" s="8" t="s">
        <v>309</v>
      </c>
      <c r="D1905" s="8" t="s">
        <v>2</v>
      </c>
      <c r="E1905" s="8" t="s">
        <v>114</v>
      </c>
      <c r="F1905" s="9" t="s">
        <v>103</v>
      </c>
      <c r="G1905" s="61">
        <v>42624</v>
      </c>
      <c r="H1905" s="5"/>
      <c r="I1905" s="8"/>
      <c r="J1905" s="45">
        <f t="shared" si="127"/>
        <v>0</v>
      </c>
      <c r="K1905" s="45">
        <f t="shared" si="126"/>
        <v>0</v>
      </c>
      <c r="L1905" s="45">
        <f>COUNTIFS($C$6:$C1905,C1905,$I$6:$I1905,I1905)</f>
        <v>0</v>
      </c>
      <c r="M1905" s="45" t="s">
        <v>387</v>
      </c>
    </row>
    <row r="1906" spans="1:13" x14ac:dyDescent="0.2">
      <c r="A1906" s="8" t="s">
        <v>174</v>
      </c>
      <c r="B1906" s="8" t="s">
        <v>16</v>
      </c>
      <c r="C1906" s="8" t="s">
        <v>309</v>
      </c>
      <c r="D1906" s="8" t="s">
        <v>2</v>
      </c>
      <c r="E1906" s="8" t="s">
        <v>114</v>
      </c>
      <c r="F1906" s="9" t="s">
        <v>103</v>
      </c>
      <c r="G1906" s="61">
        <v>42631</v>
      </c>
      <c r="H1906" s="5"/>
      <c r="I1906" s="8"/>
      <c r="J1906" s="45">
        <f t="shared" si="127"/>
        <v>0</v>
      </c>
      <c r="K1906" s="45">
        <f t="shared" si="126"/>
        <v>0</v>
      </c>
      <c r="L1906" s="45">
        <f>COUNTIFS($C$6:$C1906,C1906,$I$6:$I1906,I1906)</f>
        <v>0</v>
      </c>
      <c r="M1906" s="45" t="s">
        <v>387</v>
      </c>
    </row>
    <row r="1907" spans="1:13" x14ac:dyDescent="0.2">
      <c r="A1907" s="8" t="s">
        <v>174</v>
      </c>
      <c r="B1907" s="8" t="s">
        <v>16</v>
      </c>
      <c r="C1907" s="8" t="s">
        <v>309</v>
      </c>
      <c r="D1907" s="8" t="s">
        <v>2</v>
      </c>
      <c r="E1907" s="8" t="s">
        <v>114</v>
      </c>
      <c r="F1907" s="9" t="s">
        <v>103</v>
      </c>
      <c r="G1907" s="61">
        <v>42652</v>
      </c>
      <c r="H1907" s="5"/>
      <c r="I1907" s="8"/>
      <c r="J1907" s="45">
        <f t="shared" si="127"/>
        <v>0</v>
      </c>
      <c r="K1907" s="45">
        <f t="shared" si="126"/>
        <v>0</v>
      </c>
      <c r="L1907" s="45">
        <f>COUNTIFS($C$6:$C1907,C1907,$I$6:$I1907,I1907)</f>
        <v>0</v>
      </c>
      <c r="M1907" s="45" t="s">
        <v>387</v>
      </c>
    </row>
    <row r="1908" spans="1:13" x14ac:dyDescent="0.2">
      <c r="A1908" s="8" t="s">
        <v>174</v>
      </c>
      <c r="B1908" s="8" t="s">
        <v>16</v>
      </c>
      <c r="C1908" s="8" t="s">
        <v>309</v>
      </c>
      <c r="D1908" s="8" t="s">
        <v>2</v>
      </c>
      <c r="E1908" s="8" t="s">
        <v>114</v>
      </c>
      <c r="F1908" s="9" t="s">
        <v>103</v>
      </c>
      <c r="G1908" s="61">
        <v>42645</v>
      </c>
      <c r="H1908" s="5"/>
      <c r="I1908" s="8"/>
      <c r="J1908" s="45">
        <f t="shared" si="127"/>
        <v>0</v>
      </c>
      <c r="K1908" s="45">
        <f t="shared" si="126"/>
        <v>0</v>
      </c>
      <c r="L1908" s="45">
        <f>COUNTIFS($C$6:$C1908,C1908,$I$6:$I1908,I1908)</f>
        <v>0</v>
      </c>
      <c r="M1908" s="45" t="s">
        <v>387</v>
      </c>
    </row>
    <row r="1909" spans="1:13" x14ac:dyDescent="0.2">
      <c r="A1909" s="8" t="s">
        <v>174</v>
      </c>
      <c r="B1909" s="8" t="s">
        <v>16</v>
      </c>
      <c r="C1909" s="8" t="s">
        <v>309</v>
      </c>
      <c r="D1909" s="8" t="s">
        <v>2</v>
      </c>
      <c r="E1909" s="8" t="s">
        <v>114</v>
      </c>
      <c r="F1909" s="9" t="s">
        <v>103</v>
      </c>
      <c r="G1909" s="61">
        <v>42659</v>
      </c>
      <c r="H1909" s="5"/>
      <c r="I1909" s="8"/>
      <c r="J1909" s="45">
        <f t="shared" si="127"/>
        <v>0</v>
      </c>
      <c r="K1909" s="45">
        <f t="shared" si="126"/>
        <v>0</v>
      </c>
      <c r="L1909" s="45">
        <f>COUNTIFS($C$6:$C1909,C1909,$I$6:$I1909,I1909)</f>
        <v>0</v>
      </c>
      <c r="M1909" s="45" t="s">
        <v>387</v>
      </c>
    </row>
    <row r="1910" spans="1:13" x14ac:dyDescent="0.2">
      <c r="A1910" s="8" t="s">
        <v>174</v>
      </c>
      <c r="B1910" s="8" t="s">
        <v>16</v>
      </c>
      <c r="C1910" s="8" t="s">
        <v>309</v>
      </c>
      <c r="D1910" s="8" t="s">
        <v>2</v>
      </c>
      <c r="E1910" s="8" t="s">
        <v>114</v>
      </c>
      <c r="F1910" s="9" t="s">
        <v>103</v>
      </c>
      <c r="G1910" s="61">
        <v>42666</v>
      </c>
      <c r="H1910" s="5"/>
      <c r="I1910" s="8"/>
      <c r="J1910" s="45">
        <f t="shared" si="127"/>
        <v>0</v>
      </c>
      <c r="K1910" s="45">
        <f t="shared" si="126"/>
        <v>0</v>
      </c>
      <c r="L1910" s="45">
        <f>COUNTIFS($C$6:$C1910,C1910,$I$6:$I1910,I1910)</f>
        <v>0</v>
      </c>
      <c r="M1910" s="45" t="s">
        <v>387</v>
      </c>
    </row>
    <row r="1911" spans="1:13" x14ac:dyDescent="0.2">
      <c r="A1911" s="8" t="s">
        <v>174</v>
      </c>
      <c r="B1911" s="8" t="s">
        <v>16</v>
      </c>
      <c r="C1911" s="8" t="s">
        <v>309</v>
      </c>
      <c r="D1911" s="8" t="s">
        <v>2</v>
      </c>
      <c r="E1911" s="8" t="s">
        <v>114</v>
      </c>
      <c r="F1911" s="9" t="s">
        <v>103</v>
      </c>
      <c r="G1911" s="61">
        <v>42673</v>
      </c>
      <c r="H1911" s="5"/>
      <c r="I1911" s="8"/>
      <c r="J1911" s="45">
        <f t="shared" si="127"/>
        <v>0</v>
      </c>
      <c r="K1911" s="45">
        <f t="shared" si="126"/>
        <v>0</v>
      </c>
      <c r="L1911" s="45">
        <f>COUNTIFS($C$6:$C1911,C1911,$I$6:$I1911,I1911)</f>
        <v>0</v>
      </c>
      <c r="M1911" s="45" t="s">
        <v>387</v>
      </c>
    </row>
    <row r="1912" spans="1:13" x14ac:dyDescent="0.2">
      <c r="A1912" s="8" t="s">
        <v>223</v>
      </c>
      <c r="B1912" s="8" t="s">
        <v>7</v>
      </c>
      <c r="C1912" s="8" t="str">
        <f t="shared" ref="C1912:C1932" si="129">UPPER(A1912)&amp;" "&amp;B1912</f>
        <v>WOODEND Brett</v>
      </c>
      <c r="D1912" s="8" t="s">
        <v>1</v>
      </c>
      <c r="E1912" s="8" t="s">
        <v>114</v>
      </c>
      <c r="F1912" s="9" t="s">
        <v>103</v>
      </c>
      <c r="G1912" s="20">
        <v>42540</v>
      </c>
      <c r="H1912" s="5">
        <v>87</v>
      </c>
      <c r="I1912" s="8" t="s">
        <v>114</v>
      </c>
      <c r="J1912" s="45">
        <f t="shared" si="127"/>
        <v>87</v>
      </c>
      <c r="K1912" s="45">
        <f t="shared" si="126"/>
        <v>3</v>
      </c>
      <c r="L1912" s="45">
        <f>COUNTIFS($C$6:$C1912,C1912,$I$6:$I1912,I1912)</f>
        <v>1</v>
      </c>
      <c r="M1912" s="45" t="s">
        <v>387</v>
      </c>
    </row>
    <row r="1913" spans="1:13" x14ac:dyDescent="0.2">
      <c r="A1913" s="8" t="s">
        <v>223</v>
      </c>
      <c r="B1913" s="8" t="s">
        <v>7</v>
      </c>
      <c r="C1913" s="8" t="str">
        <f t="shared" si="129"/>
        <v>WOODEND Brett</v>
      </c>
      <c r="D1913" s="8" t="s">
        <v>1</v>
      </c>
      <c r="E1913" s="8" t="s">
        <v>114</v>
      </c>
      <c r="F1913" s="9" t="s">
        <v>103</v>
      </c>
      <c r="G1913" s="20">
        <v>42386</v>
      </c>
      <c r="H1913" s="3"/>
      <c r="I1913" s="8"/>
      <c r="J1913" s="45">
        <f t="shared" si="127"/>
        <v>0</v>
      </c>
      <c r="K1913" s="45">
        <f t="shared" si="126"/>
        <v>0</v>
      </c>
      <c r="L1913" s="45">
        <f>COUNTIFS($C$6:$C1913,C1913,$I$6:$I1913,I1913)</f>
        <v>0</v>
      </c>
      <c r="M1913" s="45" t="s">
        <v>387</v>
      </c>
    </row>
    <row r="1914" spans="1:13" x14ac:dyDescent="0.2">
      <c r="A1914" s="8" t="s">
        <v>223</v>
      </c>
      <c r="B1914" s="8" t="s">
        <v>7</v>
      </c>
      <c r="C1914" s="8" t="str">
        <f t="shared" si="129"/>
        <v>WOODEND Brett</v>
      </c>
      <c r="D1914" s="8" t="s">
        <v>1</v>
      </c>
      <c r="E1914" s="8" t="s">
        <v>114</v>
      </c>
      <c r="F1914" s="9" t="s">
        <v>103</v>
      </c>
      <c r="G1914" s="20">
        <v>42400</v>
      </c>
      <c r="H1914" s="5"/>
      <c r="I1914" s="8"/>
      <c r="J1914" s="45">
        <f t="shared" si="127"/>
        <v>0</v>
      </c>
      <c r="K1914" s="45">
        <f t="shared" si="126"/>
        <v>0</v>
      </c>
      <c r="L1914" s="45">
        <f>COUNTIFS($C$6:$C1914,C1914,$I$6:$I1914,I1914)</f>
        <v>0</v>
      </c>
      <c r="M1914" s="45" t="s">
        <v>387</v>
      </c>
    </row>
    <row r="1915" spans="1:13" x14ac:dyDescent="0.2">
      <c r="A1915" s="8" t="s">
        <v>223</v>
      </c>
      <c r="B1915" s="8" t="s">
        <v>7</v>
      </c>
      <c r="C1915" s="8" t="str">
        <f t="shared" si="129"/>
        <v>WOODEND Brett</v>
      </c>
      <c r="D1915" s="8" t="s">
        <v>1</v>
      </c>
      <c r="E1915" s="8" t="s">
        <v>114</v>
      </c>
      <c r="F1915" s="9" t="s">
        <v>103</v>
      </c>
      <c r="G1915" s="20">
        <v>42407</v>
      </c>
      <c r="H1915" s="5"/>
      <c r="I1915" s="8"/>
      <c r="J1915" s="45">
        <f t="shared" si="127"/>
        <v>0</v>
      </c>
      <c r="K1915" s="45">
        <f t="shared" si="126"/>
        <v>0</v>
      </c>
      <c r="L1915" s="45">
        <f>COUNTIFS($C$6:$C1915,C1915,$I$6:$I1915,I1915)</f>
        <v>0</v>
      </c>
      <c r="M1915" s="45" t="s">
        <v>387</v>
      </c>
    </row>
    <row r="1916" spans="1:13" x14ac:dyDescent="0.2">
      <c r="A1916" s="8" t="s">
        <v>223</v>
      </c>
      <c r="B1916" s="8" t="s">
        <v>7</v>
      </c>
      <c r="C1916" s="8" t="str">
        <f t="shared" si="129"/>
        <v>WOODEND Brett</v>
      </c>
      <c r="D1916" s="8" t="s">
        <v>1</v>
      </c>
      <c r="E1916" s="8" t="s">
        <v>114</v>
      </c>
      <c r="F1916" s="9" t="s">
        <v>103</v>
      </c>
      <c r="G1916" s="20">
        <v>42414</v>
      </c>
      <c r="H1916" s="5"/>
      <c r="I1916" s="8"/>
      <c r="J1916" s="45">
        <f t="shared" si="127"/>
        <v>0</v>
      </c>
      <c r="K1916" s="45">
        <f t="shared" si="126"/>
        <v>0</v>
      </c>
      <c r="L1916" s="45">
        <f>COUNTIFS($C$6:$C1916,C1916,$I$6:$I1916,I1916)</f>
        <v>0</v>
      </c>
      <c r="M1916" s="45" t="s">
        <v>387</v>
      </c>
    </row>
    <row r="1917" spans="1:13" x14ac:dyDescent="0.2">
      <c r="A1917" s="8" t="s">
        <v>223</v>
      </c>
      <c r="B1917" s="8" t="s">
        <v>7</v>
      </c>
      <c r="C1917" s="8" t="str">
        <f t="shared" si="129"/>
        <v>WOODEND Brett</v>
      </c>
      <c r="D1917" s="8" t="s">
        <v>1</v>
      </c>
      <c r="E1917" s="8" t="s">
        <v>114</v>
      </c>
      <c r="F1917" s="9" t="s">
        <v>103</v>
      </c>
      <c r="G1917" s="20">
        <v>42421</v>
      </c>
      <c r="H1917" s="5"/>
      <c r="I1917" s="8"/>
      <c r="J1917" s="45">
        <f t="shared" si="127"/>
        <v>0</v>
      </c>
      <c r="K1917" s="45">
        <f t="shared" si="126"/>
        <v>0</v>
      </c>
      <c r="L1917" s="45">
        <f>COUNTIFS($C$6:$C1917,C1917,$I$6:$I1917,I1917)</f>
        <v>0</v>
      </c>
      <c r="M1917" s="45" t="s">
        <v>387</v>
      </c>
    </row>
    <row r="1918" spans="1:13" x14ac:dyDescent="0.2">
      <c r="A1918" s="8" t="s">
        <v>223</v>
      </c>
      <c r="B1918" s="8" t="s">
        <v>7</v>
      </c>
      <c r="C1918" s="8" t="str">
        <f t="shared" si="129"/>
        <v>WOODEND Brett</v>
      </c>
      <c r="D1918" s="8" t="s">
        <v>1</v>
      </c>
      <c r="E1918" s="8" t="s">
        <v>114</v>
      </c>
      <c r="F1918" s="9" t="s">
        <v>103</v>
      </c>
      <c r="G1918" s="20">
        <v>42428</v>
      </c>
      <c r="H1918" s="5"/>
      <c r="I1918" s="8"/>
      <c r="J1918" s="45">
        <f t="shared" si="127"/>
        <v>0</v>
      </c>
      <c r="K1918" s="45">
        <f t="shared" si="126"/>
        <v>0</v>
      </c>
      <c r="L1918" s="45">
        <f>COUNTIFS($C$6:$C1918,C1918,$I$6:$I1918,I1918)</f>
        <v>0</v>
      </c>
      <c r="M1918" s="45" t="s">
        <v>387</v>
      </c>
    </row>
    <row r="1919" spans="1:13" x14ac:dyDescent="0.2">
      <c r="A1919" s="8" t="s">
        <v>223</v>
      </c>
      <c r="B1919" s="8" t="s">
        <v>7</v>
      </c>
      <c r="C1919" s="8" t="str">
        <f t="shared" si="129"/>
        <v>WOODEND Brett</v>
      </c>
      <c r="D1919" s="8" t="s">
        <v>1</v>
      </c>
      <c r="E1919" s="8" t="s">
        <v>114</v>
      </c>
      <c r="F1919" s="9" t="s">
        <v>103</v>
      </c>
      <c r="G1919" s="20">
        <v>42435</v>
      </c>
      <c r="H1919" s="5"/>
      <c r="I1919" s="8"/>
      <c r="J1919" s="45">
        <f t="shared" si="127"/>
        <v>0</v>
      </c>
      <c r="K1919" s="45">
        <f t="shared" si="126"/>
        <v>0</v>
      </c>
      <c r="L1919" s="45">
        <f>COUNTIFS($C$6:$C1919,C1919,$I$6:$I1919,I1919)</f>
        <v>0</v>
      </c>
      <c r="M1919" s="45" t="s">
        <v>387</v>
      </c>
    </row>
    <row r="1920" spans="1:13" x14ac:dyDescent="0.2">
      <c r="A1920" s="8" t="s">
        <v>223</v>
      </c>
      <c r="B1920" s="8" t="s">
        <v>7</v>
      </c>
      <c r="C1920" s="8" t="str">
        <f t="shared" si="129"/>
        <v>WOODEND Brett</v>
      </c>
      <c r="D1920" s="8" t="s">
        <v>1</v>
      </c>
      <c r="E1920" s="8" t="s">
        <v>114</v>
      </c>
      <c r="F1920" s="9" t="s">
        <v>103</v>
      </c>
      <c r="G1920" s="20">
        <v>42442</v>
      </c>
      <c r="H1920" s="5"/>
      <c r="I1920" s="8"/>
      <c r="J1920" s="45">
        <f t="shared" si="127"/>
        <v>0</v>
      </c>
      <c r="K1920" s="45">
        <f t="shared" si="126"/>
        <v>0</v>
      </c>
      <c r="L1920" s="45">
        <f>COUNTIFS($C$6:$C1920,C1920,$I$6:$I1920,I1920)</f>
        <v>0</v>
      </c>
      <c r="M1920" s="45" t="s">
        <v>387</v>
      </c>
    </row>
    <row r="1921" spans="1:13" x14ac:dyDescent="0.2">
      <c r="A1921" s="8" t="s">
        <v>223</v>
      </c>
      <c r="B1921" s="8" t="s">
        <v>7</v>
      </c>
      <c r="C1921" s="8" t="str">
        <f t="shared" si="129"/>
        <v>WOODEND Brett</v>
      </c>
      <c r="D1921" s="8" t="s">
        <v>1</v>
      </c>
      <c r="E1921" s="8" t="s">
        <v>114</v>
      </c>
      <c r="F1921" s="9" t="s">
        <v>103</v>
      </c>
      <c r="G1921" s="20">
        <v>42449</v>
      </c>
      <c r="H1921" s="5"/>
      <c r="I1921" s="8"/>
      <c r="J1921" s="45">
        <f t="shared" si="127"/>
        <v>0</v>
      </c>
      <c r="K1921" s="45">
        <f t="shared" si="126"/>
        <v>0</v>
      </c>
      <c r="L1921" s="45">
        <f>COUNTIFS($C$6:$C1921,C1921,$I$6:$I1921,I1921)</f>
        <v>0</v>
      </c>
      <c r="M1921" s="45" t="s">
        <v>387</v>
      </c>
    </row>
    <row r="1922" spans="1:13" x14ac:dyDescent="0.2">
      <c r="A1922" s="8" t="s">
        <v>223</v>
      </c>
      <c r="B1922" s="8" t="s">
        <v>7</v>
      </c>
      <c r="C1922" s="8" t="str">
        <f t="shared" si="129"/>
        <v>WOODEND Brett</v>
      </c>
      <c r="D1922" s="8" t="s">
        <v>1</v>
      </c>
      <c r="E1922" s="8" t="s">
        <v>114</v>
      </c>
      <c r="F1922" s="9" t="s">
        <v>103</v>
      </c>
      <c r="G1922" s="20">
        <v>42463</v>
      </c>
      <c r="H1922" s="5"/>
      <c r="I1922" s="8"/>
      <c r="J1922" s="45">
        <f t="shared" si="127"/>
        <v>0</v>
      </c>
      <c r="K1922" s="45">
        <f t="shared" si="126"/>
        <v>0</v>
      </c>
      <c r="L1922" s="45">
        <f>COUNTIFS($C$6:$C1922,C1922,$I$6:$I1922,I1922)</f>
        <v>0</v>
      </c>
      <c r="M1922" s="45" t="s">
        <v>387</v>
      </c>
    </row>
    <row r="1923" spans="1:13" x14ac:dyDescent="0.2">
      <c r="A1923" s="8" t="s">
        <v>223</v>
      </c>
      <c r="B1923" s="8" t="s">
        <v>7</v>
      </c>
      <c r="C1923" s="8" t="str">
        <f t="shared" si="129"/>
        <v>WOODEND Brett</v>
      </c>
      <c r="D1923" s="8" t="s">
        <v>1</v>
      </c>
      <c r="E1923" s="8" t="s">
        <v>114</v>
      </c>
      <c r="F1923" s="9" t="s">
        <v>103</v>
      </c>
      <c r="G1923" s="20">
        <v>42477</v>
      </c>
      <c r="H1923" s="5"/>
      <c r="I1923" s="8"/>
      <c r="J1923" s="45">
        <f t="shared" si="127"/>
        <v>0</v>
      </c>
      <c r="K1923" s="45">
        <f t="shared" si="126"/>
        <v>0</v>
      </c>
      <c r="L1923" s="45">
        <f>COUNTIFS($C$6:$C1923,C1923,$I$6:$I1923,I1923)</f>
        <v>0</v>
      </c>
      <c r="M1923" s="45" t="s">
        <v>387</v>
      </c>
    </row>
    <row r="1924" spans="1:13" x14ac:dyDescent="0.2">
      <c r="A1924" s="8" t="s">
        <v>223</v>
      </c>
      <c r="B1924" s="8" t="s">
        <v>7</v>
      </c>
      <c r="C1924" s="8" t="str">
        <f t="shared" si="129"/>
        <v>WOODEND Brett</v>
      </c>
      <c r="D1924" s="8" t="s">
        <v>1</v>
      </c>
      <c r="E1924" s="8" t="s">
        <v>114</v>
      </c>
      <c r="F1924" s="9" t="s">
        <v>103</v>
      </c>
      <c r="G1924" s="20">
        <v>42505</v>
      </c>
      <c r="H1924" s="5"/>
      <c r="I1924" s="8"/>
      <c r="J1924" s="45">
        <f t="shared" si="127"/>
        <v>0</v>
      </c>
      <c r="K1924" s="45">
        <f t="shared" si="126"/>
        <v>0</v>
      </c>
      <c r="L1924" s="45">
        <f>COUNTIFS($C$6:$C1924,C1924,$I$6:$I1924,I1924)</f>
        <v>0</v>
      </c>
      <c r="M1924" s="45" t="s">
        <v>387</v>
      </c>
    </row>
    <row r="1925" spans="1:13" x14ac:dyDescent="0.2">
      <c r="A1925" s="8" t="s">
        <v>223</v>
      </c>
      <c r="B1925" s="8" t="s">
        <v>7</v>
      </c>
      <c r="C1925" s="8" t="str">
        <f t="shared" si="129"/>
        <v>WOODEND Brett</v>
      </c>
      <c r="D1925" s="8" t="s">
        <v>1</v>
      </c>
      <c r="E1925" s="8" t="s">
        <v>114</v>
      </c>
      <c r="F1925" s="9" t="s">
        <v>103</v>
      </c>
      <c r="G1925" s="20">
        <v>42512</v>
      </c>
      <c r="H1925" s="5"/>
      <c r="I1925" s="8"/>
      <c r="J1925" s="45">
        <f t="shared" si="127"/>
        <v>0</v>
      </c>
      <c r="K1925" s="45">
        <f t="shared" ref="K1925:K1969" si="130">IFERROR(J1925/$G$5,0)</f>
        <v>0</v>
      </c>
      <c r="L1925" s="45">
        <f>COUNTIFS($C$6:$C1925,C1925,$I$6:$I1925,I1925)</f>
        <v>0</v>
      </c>
      <c r="M1925" s="45" t="s">
        <v>387</v>
      </c>
    </row>
    <row r="1926" spans="1:13" x14ac:dyDescent="0.2">
      <c r="A1926" s="8" t="s">
        <v>223</v>
      </c>
      <c r="B1926" s="8" t="s">
        <v>7</v>
      </c>
      <c r="C1926" s="8" t="str">
        <f t="shared" si="129"/>
        <v>WOODEND Brett</v>
      </c>
      <c r="D1926" s="8" t="s">
        <v>1</v>
      </c>
      <c r="E1926" s="8" t="s">
        <v>114</v>
      </c>
      <c r="F1926" s="9" t="s">
        <v>103</v>
      </c>
      <c r="G1926" s="20">
        <v>42519</v>
      </c>
      <c r="H1926" s="5"/>
      <c r="I1926" s="8"/>
      <c r="J1926" s="45">
        <f t="shared" si="127"/>
        <v>0</v>
      </c>
      <c r="K1926" s="45">
        <f t="shared" si="130"/>
        <v>0</v>
      </c>
      <c r="L1926" s="45">
        <f>COUNTIFS($C$6:$C1926,C1926,$I$6:$I1926,I1926)</f>
        <v>0</v>
      </c>
      <c r="M1926" s="45" t="s">
        <v>387</v>
      </c>
    </row>
    <row r="1927" spans="1:13" x14ac:dyDescent="0.2">
      <c r="A1927" s="8" t="s">
        <v>223</v>
      </c>
      <c r="B1927" s="8" t="s">
        <v>7</v>
      </c>
      <c r="C1927" s="8" t="str">
        <f t="shared" si="129"/>
        <v>WOODEND Brett</v>
      </c>
      <c r="D1927" s="8" t="s">
        <v>1</v>
      </c>
      <c r="E1927" s="8" t="s">
        <v>114</v>
      </c>
      <c r="F1927" s="9" t="s">
        <v>103</v>
      </c>
      <c r="G1927" s="20">
        <v>42526</v>
      </c>
      <c r="H1927" s="5"/>
      <c r="I1927" s="8"/>
      <c r="J1927" s="45">
        <f t="shared" ref="J1927:J1969" si="131">SUMIFS($H$6:$H$3208,$C$6:$C$3208,$C1927,$I$6:$I$3208,$I1927)</f>
        <v>0</v>
      </c>
      <c r="K1927" s="45">
        <f t="shared" si="130"/>
        <v>0</v>
      </c>
      <c r="L1927" s="45">
        <f>COUNTIFS($C$6:$C1927,C1927,$I$6:$I1927,I1927)</f>
        <v>0</v>
      </c>
      <c r="M1927" s="45" t="s">
        <v>387</v>
      </c>
    </row>
    <row r="1928" spans="1:13" x14ac:dyDescent="0.2">
      <c r="A1928" s="8" t="s">
        <v>223</v>
      </c>
      <c r="B1928" s="8" t="s">
        <v>7</v>
      </c>
      <c r="C1928" s="8" t="str">
        <f t="shared" si="129"/>
        <v>WOODEND Brett</v>
      </c>
      <c r="D1928" s="8" t="s">
        <v>1</v>
      </c>
      <c r="E1928" s="8" t="s">
        <v>114</v>
      </c>
      <c r="F1928" s="9" t="s">
        <v>103</v>
      </c>
      <c r="G1928" s="20">
        <v>42554</v>
      </c>
      <c r="H1928" s="5"/>
      <c r="I1928" s="8"/>
      <c r="J1928" s="45">
        <f t="shared" si="131"/>
        <v>0</v>
      </c>
      <c r="K1928" s="45">
        <f t="shared" si="130"/>
        <v>0</v>
      </c>
      <c r="L1928" s="45">
        <f>COUNTIFS($C$6:$C1928,C1928,$I$6:$I1928,I1928)</f>
        <v>0</v>
      </c>
      <c r="M1928" s="45" t="s">
        <v>387</v>
      </c>
    </row>
    <row r="1929" spans="1:13" x14ac:dyDescent="0.2">
      <c r="A1929" s="8" t="s">
        <v>223</v>
      </c>
      <c r="B1929" s="8" t="s">
        <v>7</v>
      </c>
      <c r="C1929" s="8" t="str">
        <f t="shared" si="129"/>
        <v>WOODEND Brett</v>
      </c>
      <c r="D1929" s="8" t="s">
        <v>1</v>
      </c>
      <c r="E1929" s="8" t="s">
        <v>114</v>
      </c>
      <c r="F1929" s="9" t="s">
        <v>103</v>
      </c>
      <c r="G1929" s="20">
        <v>42561</v>
      </c>
      <c r="H1929" s="5"/>
      <c r="I1929" s="8"/>
      <c r="J1929" s="45">
        <f t="shared" si="131"/>
        <v>0</v>
      </c>
      <c r="K1929" s="45">
        <f t="shared" si="130"/>
        <v>0</v>
      </c>
      <c r="L1929" s="45">
        <f>COUNTIFS($C$6:$C1929,C1929,$I$6:$I1929,I1929)</f>
        <v>0</v>
      </c>
      <c r="M1929" s="45" t="s">
        <v>387</v>
      </c>
    </row>
    <row r="1930" spans="1:13" x14ac:dyDescent="0.2">
      <c r="A1930" s="8" t="s">
        <v>223</v>
      </c>
      <c r="B1930" s="8" t="s">
        <v>7</v>
      </c>
      <c r="C1930" s="8" t="str">
        <f t="shared" si="129"/>
        <v>WOODEND Brett</v>
      </c>
      <c r="D1930" s="8" t="s">
        <v>1</v>
      </c>
      <c r="E1930" s="8" t="s">
        <v>114</v>
      </c>
      <c r="F1930" s="9" t="s">
        <v>103</v>
      </c>
      <c r="G1930" s="20">
        <v>42589</v>
      </c>
      <c r="H1930" s="5"/>
      <c r="I1930" s="8"/>
      <c r="J1930" s="45">
        <f t="shared" si="131"/>
        <v>0</v>
      </c>
      <c r="K1930" s="45">
        <f t="shared" si="130"/>
        <v>0</v>
      </c>
      <c r="L1930" s="45">
        <f>COUNTIFS($C$6:$C1930,C1930,$I$6:$I1930,I1930)</f>
        <v>0</v>
      </c>
      <c r="M1930" s="45" t="s">
        <v>387</v>
      </c>
    </row>
    <row r="1931" spans="1:13" x14ac:dyDescent="0.2">
      <c r="A1931" s="8" t="s">
        <v>223</v>
      </c>
      <c r="B1931" s="8" t="s">
        <v>7</v>
      </c>
      <c r="C1931" s="8" t="str">
        <f t="shared" si="129"/>
        <v>WOODEND Brett</v>
      </c>
      <c r="D1931" s="8" t="s">
        <v>1</v>
      </c>
      <c r="E1931" s="8" t="s">
        <v>114</v>
      </c>
      <c r="F1931" s="9" t="s">
        <v>103</v>
      </c>
      <c r="G1931" s="20">
        <v>42596</v>
      </c>
      <c r="H1931" s="5"/>
      <c r="I1931" s="8"/>
      <c r="J1931" s="45">
        <f t="shared" si="131"/>
        <v>0</v>
      </c>
      <c r="K1931" s="45">
        <f t="shared" si="130"/>
        <v>0</v>
      </c>
      <c r="L1931" s="45">
        <f>COUNTIFS($C$6:$C1931,C1931,$I$6:$I1931,I1931)</f>
        <v>0</v>
      </c>
      <c r="M1931" s="45" t="s">
        <v>387</v>
      </c>
    </row>
    <row r="1932" spans="1:13" x14ac:dyDescent="0.2">
      <c r="A1932" s="8" t="s">
        <v>223</v>
      </c>
      <c r="B1932" s="8" t="s">
        <v>7</v>
      </c>
      <c r="C1932" s="8" t="str">
        <f t="shared" si="129"/>
        <v>WOODEND Brett</v>
      </c>
      <c r="D1932" s="8" t="s">
        <v>1</v>
      </c>
      <c r="E1932" s="8" t="s">
        <v>114</v>
      </c>
      <c r="F1932" s="9" t="s">
        <v>103</v>
      </c>
      <c r="G1932" s="20">
        <v>42610</v>
      </c>
      <c r="H1932" s="5"/>
      <c r="I1932" s="8"/>
      <c r="J1932" s="45">
        <f t="shared" si="131"/>
        <v>0</v>
      </c>
      <c r="K1932" s="45">
        <f t="shared" si="130"/>
        <v>0</v>
      </c>
      <c r="L1932" s="45">
        <f>COUNTIFS($C$6:$C1932,C1932,$I$6:$I1932,I1932)</f>
        <v>0</v>
      </c>
      <c r="M1932" s="45" t="s">
        <v>387</v>
      </c>
    </row>
    <row r="1933" spans="1:13" x14ac:dyDescent="0.2">
      <c r="A1933" s="8" t="s">
        <v>223</v>
      </c>
      <c r="B1933" s="8" t="s">
        <v>7</v>
      </c>
      <c r="C1933" s="8" t="s">
        <v>349</v>
      </c>
      <c r="D1933" s="8" t="s">
        <v>1</v>
      </c>
      <c r="E1933" s="8" t="s">
        <v>114</v>
      </c>
      <c r="F1933" s="9" t="s">
        <v>103</v>
      </c>
      <c r="G1933" s="61">
        <v>42617</v>
      </c>
      <c r="H1933" s="5"/>
      <c r="I1933" s="8"/>
      <c r="J1933" s="45">
        <f t="shared" si="131"/>
        <v>0</v>
      </c>
      <c r="K1933" s="45">
        <f t="shared" si="130"/>
        <v>0</v>
      </c>
      <c r="L1933" s="45">
        <f>COUNTIFS($C$6:$C1933,C1933,$I$6:$I1933,I1933)</f>
        <v>0</v>
      </c>
      <c r="M1933" s="45" t="s">
        <v>387</v>
      </c>
    </row>
    <row r="1934" spans="1:13" x14ac:dyDescent="0.2">
      <c r="A1934" s="8" t="s">
        <v>223</v>
      </c>
      <c r="B1934" s="8" t="s">
        <v>7</v>
      </c>
      <c r="C1934" s="8" t="s">
        <v>349</v>
      </c>
      <c r="D1934" s="8" t="s">
        <v>1</v>
      </c>
      <c r="E1934" s="8" t="s">
        <v>114</v>
      </c>
      <c r="F1934" s="9" t="s">
        <v>103</v>
      </c>
      <c r="G1934" s="61">
        <v>42624</v>
      </c>
      <c r="H1934" s="5"/>
      <c r="I1934" s="8"/>
      <c r="J1934" s="45">
        <f t="shared" si="131"/>
        <v>0</v>
      </c>
      <c r="K1934" s="45">
        <f t="shared" si="130"/>
        <v>0</v>
      </c>
      <c r="L1934" s="45">
        <f>COUNTIFS($C$6:$C1934,C1934,$I$6:$I1934,I1934)</f>
        <v>0</v>
      </c>
      <c r="M1934" s="45" t="s">
        <v>387</v>
      </c>
    </row>
    <row r="1935" spans="1:13" x14ac:dyDescent="0.2">
      <c r="A1935" s="8" t="s">
        <v>223</v>
      </c>
      <c r="B1935" s="8" t="s">
        <v>7</v>
      </c>
      <c r="C1935" s="8" t="s">
        <v>349</v>
      </c>
      <c r="D1935" s="8" t="s">
        <v>1</v>
      </c>
      <c r="E1935" s="8" t="s">
        <v>114</v>
      </c>
      <c r="F1935" s="9" t="s">
        <v>103</v>
      </c>
      <c r="G1935" s="61">
        <v>42631</v>
      </c>
      <c r="H1935" s="5"/>
      <c r="I1935" s="8"/>
      <c r="J1935" s="45">
        <f t="shared" si="131"/>
        <v>0</v>
      </c>
      <c r="K1935" s="45">
        <f t="shared" si="130"/>
        <v>0</v>
      </c>
      <c r="L1935" s="45">
        <f>COUNTIFS($C$6:$C1935,C1935,$I$6:$I1935,I1935)</f>
        <v>0</v>
      </c>
      <c r="M1935" s="45" t="s">
        <v>387</v>
      </c>
    </row>
    <row r="1936" spans="1:13" x14ac:dyDescent="0.2">
      <c r="A1936" s="8" t="s">
        <v>223</v>
      </c>
      <c r="B1936" s="8" t="s">
        <v>7</v>
      </c>
      <c r="C1936" s="8" t="s">
        <v>349</v>
      </c>
      <c r="D1936" s="8" t="s">
        <v>1</v>
      </c>
      <c r="E1936" s="8" t="s">
        <v>114</v>
      </c>
      <c r="F1936" s="9" t="s">
        <v>103</v>
      </c>
      <c r="G1936" s="61">
        <v>42652</v>
      </c>
      <c r="H1936" s="5"/>
      <c r="I1936" s="8"/>
      <c r="J1936" s="45">
        <f t="shared" si="131"/>
        <v>0</v>
      </c>
      <c r="K1936" s="45">
        <f t="shared" si="130"/>
        <v>0</v>
      </c>
      <c r="L1936" s="45">
        <f>COUNTIFS($C$6:$C1936,C1936,$I$6:$I1936,I1936)</f>
        <v>0</v>
      </c>
      <c r="M1936" s="45" t="s">
        <v>387</v>
      </c>
    </row>
    <row r="1937" spans="1:13" x14ac:dyDescent="0.2">
      <c r="A1937" s="8" t="s">
        <v>223</v>
      </c>
      <c r="B1937" s="8" t="s">
        <v>7</v>
      </c>
      <c r="C1937" s="8" t="s">
        <v>349</v>
      </c>
      <c r="D1937" s="8" t="s">
        <v>1</v>
      </c>
      <c r="E1937" s="8" t="s">
        <v>114</v>
      </c>
      <c r="F1937" s="9" t="s">
        <v>103</v>
      </c>
      <c r="G1937" s="61">
        <v>42645</v>
      </c>
      <c r="H1937" s="5"/>
      <c r="I1937" s="8"/>
      <c r="J1937" s="45">
        <f t="shared" si="131"/>
        <v>0</v>
      </c>
      <c r="K1937" s="45">
        <f t="shared" si="130"/>
        <v>0</v>
      </c>
      <c r="L1937" s="45">
        <f>COUNTIFS($C$6:$C1937,C1937,$I$6:$I1937,I1937)</f>
        <v>0</v>
      </c>
      <c r="M1937" s="45" t="s">
        <v>387</v>
      </c>
    </row>
    <row r="1938" spans="1:13" x14ac:dyDescent="0.2">
      <c r="A1938" s="8" t="s">
        <v>223</v>
      </c>
      <c r="B1938" s="8" t="s">
        <v>7</v>
      </c>
      <c r="C1938" s="8" t="s">
        <v>349</v>
      </c>
      <c r="D1938" s="8" t="s">
        <v>1</v>
      </c>
      <c r="E1938" s="8" t="s">
        <v>114</v>
      </c>
      <c r="F1938" s="9" t="s">
        <v>103</v>
      </c>
      <c r="G1938" s="61">
        <v>42659</v>
      </c>
      <c r="H1938" s="5"/>
      <c r="I1938" s="8"/>
      <c r="J1938" s="45">
        <f t="shared" si="131"/>
        <v>0</v>
      </c>
      <c r="K1938" s="45">
        <f t="shared" si="130"/>
        <v>0</v>
      </c>
      <c r="L1938" s="45">
        <f>COUNTIFS($C$6:$C1938,C1938,$I$6:$I1938,I1938)</f>
        <v>0</v>
      </c>
      <c r="M1938" s="45" t="s">
        <v>387</v>
      </c>
    </row>
    <row r="1939" spans="1:13" x14ac:dyDescent="0.2">
      <c r="A1939" s="8" t="s">
        <v>223</v>
      </c>
      <c r="B1939" s="8" t="s">
        <v>7</v>
      </c>
      <c r="C1939" s="8" t="s">
        <v>349</v>
      </c>
      <c r="D1939" s="8" t="s">
        <v>1</v>
      </c>
      <c r="E1939" s="8" t="s">
        <v>114</v>
      </c>
      <c r="F1939" s="9" t="s">
        <v>103</v>
      </c>
      <c r="G1939" s="61">
        <v>42666</v>
      </c>
      <c r="H1939" s="5"/>
      <c r="I1939" s="8"/>
      <c r="J1939" s="45">
        <f t="shared" si="131"/>
        <v>0</v>
      </c>
      <c r="K1939" s="45">
        <f t="shared" si="130"/>
        <v>0</v>
      </c>
      <c r="L1939" s="45">
        <f>COUNTIFS($C$6:$C1939,C1939,$I$6:$I1939,I1939)</f>
        <v>0</v>
      </c>
      <c r="M1939" s="45" t="s">
        <v>387</v>
      </c>
    </row>
    <row r="1940" spans="1:13" x14ac:dyDescent="0.2">
      <c r="A1940" s="8" t="s">
        <v>223</v>
      </c>
      <c r="B1940" s="8" t="s">
        <v>7</v>
      </c>
      <c r="C1940" s="8" t="s">
        <v>349</v>
      </c>
      <c r="D1940" s="8" t="s">
        <v>1</v>
      </c>
      <c r="E1940" s="8" t="s">
        <v>114</v>
      </c>
      <c r="F1940" s="9" t="s">
        <v>103</v>
      </c>
      <c r="G1940" s="61">
        <v>42673</v>
      </c>
      <c r="H1940" s="5"/>
      <c r="I1940" s="8"/>
      <c r="J1940" s="45">
        <f t="shared" si="131"/>
        <v>0</v>
      </c>
      <c r="K1940" s="45">
        <f t="shared" si="130"/>
        <v>0</v>
      </c>
      <c r="L1940" s="45">
        <f>COUNTIFS($C$6:$C1940,C1940,$I$6:$I1940,I1940)</f>
        <v>0</v>
      </c>
      <c r="M1940" s="45" t="s">
        <v>387</v>
      </c>
    </row>
    <row r="1941" spans="1:13" x14ac:dyDescent="0.2">
      <c r="A1941" s="8" t="s">
        <v>143</v>
      </c>
      <c r="B1941" s="8" t="s">
        <v>66</v>
      </c>
      <c r="C1941" s="8" t="str">
        <f>UPPER(A1941)&amp;" "&amp;B1941</f>
        <v>WRIGHT Troy</v>
      </c>
      <c r="D1941" s="8" t="s">
        <v>1</v>
      </c>
      <c r="E1941" s="8" t="s">
        <v>114</v>
      </c>
      <c r="F1941" s="9" t="s">
        <v>103</v>
      </c>
      <c r="G1941" s="20">
        <v>42435</v>
      </c>
      <c r="H1941" s="5">
        <v>186</v>
      </c>
      <c r="I1941" s="8" t="s">
        <v>114</v>
      </c>
      <c r="J1941" s="45">
        <f t="shared" si="131"/>
        <v>2337</v>
      </c>
      <c r="K1941" s="45">
        <f t="shared" si="130"/>
        <v>80.58620689655173</v>
      </c>
      <c r="L1941" s="45">
        <f>COUNTIFS($C$6:$C1941,C1941,$I$6:$I1941,I1941)</f>
        <v>1</v>
      </c>
      <c r="M1941" s="45" t="s">
        <v>386</v>
      </c>
    </row>
    <row r="1942" spans="1:13" x14ac:dyDescent="0.2">
      <c r="A1942" s="8" t="s">
        <v>143</v>
      </c>
      <c r="B1942" s="8" t="s">
        <v>66</v>
      </c>
      <c r="C1942" s="8" t="str">
        <f>UPPER(A1942)&amp;" "&amp;B1942</f>
        <v>WRIGHT Troy</v>
      </c>
      <c r="D1942" s="8" t="s">
        <v>1</v>
      </c>
      <c r="E1942" s="8" t="s">
        <v>114</v>
      </c>
      <c r="F1942" s="9" t="s">
        <v>103</v>
      </c>
      <c r="G1942" s="20">
        <v>42589</v>
      </c>
      <c r="H1942" s="5">
        <v>173</v>
      </c>
      <c r="I1942" s="8" t="s">
        <v>114</v>
      </c>
      <c r="J1942" s="45">
        <f t="shared" si="131"/>
        <v>2337</v>
      </c>
      <c r="K1942" s="45">
        <f t="shared" si="130"/>
        <v>80.58620689655173</v>
      </c>
      <c r="L1942" s="45">
        <f>COUNTIFS($C$6:$C1942,C1942,$I$6:$I1942,I1942)</f>
        <v>2</v>
      </c>
      <c r="M1942" s="45" t="s">
        <v>386</v>
      </c>
    </row>
    <row r="1943" spans="1:13" x14ac:dyDescent="0.2">
      <c r="A1943" s="8" t="s">
        <v>143</v>
      </c>
      <c r="B1943" s="8" t="s">
        <v>66</v>
      </c>
      <c r="C1943" s="8" t="str">
        <f>UPPER(A1943)&amp;" "&amp;B1943</f>
        <v>WRIGHT Troy</v>
      </c>
      <c r="D1943" s="8" t="s">
        <v>1</v>
      </c>
      <c r="E1943" s="8" t="s">
        <v>114</v>
      </c>
      <c r="F1943" s="9" t="s">
        <v>103</v>
      </c>
      <c r="G1943" s="20">
        <v>42512</v>
      </c>
      <c r="H1943" s="5">
        <v>171</v>
      </c>
      <c r="I1943" s="8" t="s">
        <v>114</v>
      </c>
      <c r="J1943" s="45">
        <f t="shared" si="131"/>
        <v>2337</v>
      </c>
      <c r="K1943" s="45">
        <f t="shared" si="130"/>
        <v>80.58620689655173</v>
      </c>
      <c r="L1943" s="45">
        <f>COUNTIFS($C$6:$C1943,C1943,$I$6:$I1943,I1943)</f>
        <v>3</v>
      </c>
      <c r="M1943" s="45" t="s">
        <v>386</v>
      </c>
    </row>
    <row r="1944" spans="1:13" x14ac:dyDescent="0.2">
      <c r="A1944" s="8" t="s">
        <v>143</v>
      </c>
      <c r="B1944" s="8" t="s">
        <v>66</v>
      </c>
      <c r="C1944" s="8" t="s">
        <v>310</v>
      </c>
      <c r="D1944" s="8" t="s">
        <v>1</v>
      </c>
      <c r="E1944" s="8" t="s">
        <v>114</v>
      </c>
      <c r="F1944" s="9" t="s">
        <v>103</v>
      </c>
      <c r="G1944" s="61">
        <v>42624</v>
      </c>
      <c r="H1944" s="5">
        <v>171</v>
      </c>
      <c r="I1944" s="8" t="s">
        <v>114</v>
      </c>
      <c r="J1944" s="45">
        <f t="shared" si="131"/>
        <v>2337</v>
      </c>
      <c r="K1944" s="45">
        <f t="shared" si="130"/>
        <v>80.58620689655173</v>
      </c>
      <c r="L1944" s="45">
        <f>COUNTIFS($C$6:$C1944,C1944,$I$6:$I1944,I1944)</f>
        <v>4</v>
      </c>
      <c r="M1944" s="45" t="s">
        <v>386</v>
      </c>
    </row>
    <row r="1945" spans="1:13" x14ac:dyDescent="0.2">
      <c r="A1945" s="8" t="s">
        <v>143</v>
      </c>
      <c r="B1945" s="8" t="s">
        <v>66</v>
      </c>
      <c r="C1945" s="8" t="str">
        <f>UPPER(A1945)&amp;" "&amp;B1945</f>
        <v>WRIGHT Troy</v>
      </c>
      <c r="D1945" s="8" t="s">
        <v>1</v>
      </c>
      <c r="E1945" s="8" t="s">
        <v>114</v>
      </c>
      <c r="F1945" s="9" t="s">
        <v>103</v>
      </c>
      <c r="G1945" s="20">
        <v>42442</v>
      </c>
      <c r="H1945" s="5">
        <v>166</v>
      </c>
      <c r="I1945" s="8" t="s">
        <v>114</v>
      </c>
      <c r="J1945" s="45">
        <f t="shared" si="131"/>
        <v>2337</v>
      </c>
      <c r="K1945" s="45">
        <f t="shared" si="130"/>
        <v>80.58620689655173</v>
      </c>
      <c r="L1945" s="45">
        <f>COUNTIFS($C$6:$C1945,C1945,$I$6:$I1945,I1945)</f>
        <v>5</v>
      </c>
      <c r="M1945" s="45" t="s">
        <v>386</v>
      </c>
    </row>
    <row r="1946" spans="1:13" x14ac:dyDescent="0.2">
      <c r="A1946" s="8" t="s">
        <v>143</v>
      </c>
      <c r="B1946" s="8" t="s">
        <v>66</v>
      </c>
      <c r="C1946" s="8" t="s">
        <v>310</v>
      </c>
      <c r="D1946" s="8" t="s">
        <v>1</v>
      </c>
      <c r="E1946" s="8" t="s">
        <v>114</v>
      </c>
      <c r="F1946" s="9" t="s">
        <v>103</v>
      </c>
      <c r="G1946" s="61">
        <v>42617</v>
      </c>
      <c r="H1946" s="5">
        <v>166</v>
      </c>
      <c r="I1946" s="8" t="s">
        <v>114</v>
      </c>
      <c r="J1946" s="45">
        <f t="shared" si="131"/>
        <v>2337</v>
      </c>
      <c r="K1946" s="45">
        <f t="shared" si="130"/>
        <v>80.58620689655173</v>
      </c>
      <c r="L1946" s="45">
        <f>COUNTIFS($C$6:$C1946,C1946,$I$6:$I1946,I1946)</f>
        <v>6</v>
      </c>
      <c r="M1946" s="45" t="s">
        <v>386</v>
      </c>
    </row>
    <row r="1947" spans="1:13" x14ac:dyDescent="0.2">
      <c r="A1947" s="8" t="s">
        <v>143</v>
      </c>
      <c r="B1947" s="8" t="s">
        <v>66</v>
      </c>
      <c r="C1947" s="8" t="str">
        <f>UPPER(A1947)&amp;" "&amp;B1947</f>
        <v>WRIGHT Troy</v>
      </c>
      <c r="D1947" s="8" t="s">
        <v>1</v>
      </c>
      <c r="E1947" s="8" t="s">
        <v>114</v>
      </c>
      <c r="F1947" s="9" t="s">
        <v>103</v>
      </c>
      <c r="G1947" s="20">
        <v>42540</v>
      </c>
      <c r="H1947" s="5">
        <v>165</v>
      </c>
      <c r="I1947" s="8" t="s">
        <v>114</v>
      </c>
      <c r="J1947" s="45">
        <f t="shared" si="131"/>
        <v>2337</v>
      </c>
      <c r="K1947" s="45">
        <f t="shared" si="130"/>
        <v>80.58620689655173</v>
      </c>
      <c r="L1947" s="45">
        <f>COUNTIFS($C$6:$C1947,C1947,$I$6:$I1947,I1947)</f>
        <v>7</v>
      </c>
      <c r="M1947" s="45" t="s">
        <v>386</v>
      </c>
    </row>
    <row r="1948" spans="1:13" x14ac:dyDescent="0.2">
      <c r="A1948" s="8" t="s">
        <v>143</v>
      </c>
      <c r="B1948" s="8" t="s">
        <v>66</v>
      </c>
      <c r="C1948" s="8" t="str">
        <f>UPPER(A1948)&amp;" "&amp;B1948</f>
        <v>WRIGHT Troy</v>
      </c>
      <c r="D1948" s="8" t="s">
        <v>1</v>
      </c>
      <c r="E1948" s="8" t="s">
        <v>114</v>
      </c>
      <c r="F1948" s="9" t="s">
        <v>103</v>
      </c>
      <c r="G1948" s="20">
        <v>42477</v>
      </c>
      <c r="H1948" s="5">
        <v>163</v>
      </c>
      <c r="I1948" s="8" t="s">
        <v>114</v>
      </c>
      <c r="J1948" s="45">
        <f t="shared" si="131"/>
        <v>2337</v>
      </c>
      <c r="K1948" s="45">
        <f t="shared" si="130"/>
        <v>80.58620689655173</v>
      </c>
      <c r="L1948" s="45">
        <f>COUNTIFS($C$6:$C1948,C1948,$I$6:$I1948,I1948)</f>
        <v>8</v>
      </c>
      <c r="M1948" s="45" t="s">
        <v>386</v>
      </c>
    </row>
    <row r="1949" spans="1:13" x14ac:dyDescent="0.2">
      <c r="A1949" s="8" t="s">
        <v>143</v>
      </c>
      <c r="B1949" s="8" t="s">
        <v>66</v>
      </c>
      <c r="C1949" s="8" t="s">
        <v>310</v>
      </c>
      <c r="D1949" s="8" t="s">
        <v>1</v>
      </c>
      <c r="E1949" s="8" t="s">
        <v>114</v>
      </c>
      <c r="F1949" s="9" t="s">
        <v>103</v>
      </c>
      <c r="G1949" s="61">
        <v>42645</v>
      </c>
      <c r="H1949" s="5">
        <v>156</v>
      </c>
      <c r="I1949" s="8" t="s">
        <v>114</v>
      </c>
      <c r="J1949" s="45">
        <f t="shared" si="131"/>
        <v>2337</v>
      </c>
      <c r="K1949" s="45">
        <f t="shared" si="130"/>
        <v>80.58620689655173</v>
      </c>
      <c r="L1949" s="45">
        <f>COUNTIFS($C$6:$C1949,C1949,$I$6:$I1949,I1949)</f>
        <v>9</v>
      </c>
      <c r="M1949" s="45" t="s">
        <v>386</v>
      </c>
    </row>
    <row r="1950" spans="1:13" x14ac:dyDescent="0.2">
      <c r="A1950" s="8" t="s">
        <v>143</v>
      </c>
      <c r="B1950" s="8" t="s">
        <v>66</v>
      </c>
      <c r="C1950" s="8" t="str">
        <f>UPPER(A1950)&amp;" "&amp;B1950</f>
        <v>WRIGHT Troy</v>
      </c>
      <c r="D1950" s="8" t="s">
        <v>1</v>
      </c>
      <c r="E1950" s="8" t="s">
        <v>114</v>
      </c>
      <c r="F1950" s="9" t="s">
        <v>103</v>
      </c>
      <c r="G1950" s="20">
        <v>42610</v>
      </c>
      <c r="H1950" s="5">
        <v>148</v>
      </c>
      <c r="I1950" s="8" t="s">
        <v>114</v>
      </c>
      <c r="J1950" s="45">
        <f t="shared" si="131"/>
        <v>2337</v>
      </c>
      <c r="K1950" s="45">
        <f t="shared" si="130"/>
        <v>80.58620689655173</v>
      </c>
      <c r="L1950" s="45">
        <f>COUNTIFS($C$6:$C1950,C1950,$I$6:$I1950,I1950)</f>
        <v>10</v>
      </c>
      <c r="M1950" s="45" t="s">
        <v>386</v>
      </c>
    </row>
    <row r="1951" spans="1:13" x14ac:dyDescent="0.2">
      <c r="A1951" s="8" t="s">
        <v>143</v>
      </c>
      <c r="B1951" s="8" t="s">
        <v>66</v>
      </c>
      <c r="C1951" s="8" t="str">
        <f>UPPER(A1951)&amp;" "&amp;B1951</f>
        <v>WRIGHT Troy</v>
      </c>
      <c r="D1951" s="8" t="s">
        <v>1</v>
      </c>
      <c r="E1951" s="8" t="s">
        <v>114</v>
      </c>
      <c r="F1951" s="9" t="s">
        <v>103</v>
      </c>
      <c r="G1951" s="20">
        <v>42519</v>
      </c>
      <c r="H1951" s="5">
        <v>147</v>
      </c>
      <c r="I1951" s="8" t="s">
        <v>114</v>
      </c>
      <c r="J1951" s="45">
        <f t="shared" si="131"/>
        <v>2337</v>
      </c>
      <c r="K1951" s="45">
        <f t="shared" si="130"/>
        <v>80.58620689655173</v>
      </c>
      <c r="L1951" s="45">
        <f>COUNTIFS($C$6:$C1951,C1951,$I$6:$I1951,I1951)</f>
        <v>11</v>
      </c>
      <c r="M1951" s="45" t="s">
        <v>386</v>
      </c>
    </row>
    <row r="1952" spans="1:13" x14ac:dyDescent="0.2">
      <c r="A1952" s="8" t="s">
        <v>143</v>
      </c>
      <c r="B1952" s="8" t="s">
        <v>66</v>
      </c>
      <c r="C1952" s="8" t="str">
        <f>UPPER(A1952)&amp;" "&amp;B1952</f>
        <v>WRIGHT Troy</v>
      </c>
      <c r="D1952" s="8" t="s">
        <v>1</v>
      </c>
      <c r="E1952" s="8" t="s">
        <v>114</v>
      </c>
      <c r="F1952" s="9" t="s">
        <v>103</v>
      </c>
      <c r="G1952" s="20">
        <v>42407</v>
      </c>
      <c r="H1952" s="5">
        <v>146</v>
      </c>
      <c r="I1952" s="8" t="s">
        <v>114</v>
      </c>
      <c r="J1952" s="45">
        <f t="shared" si="131"/>
        <v>2337</v>
      </c>
      <c r="K1952" s="45">
        <f t="shared" si="130"/>
        <v>80.58620689655173</v>
      </c>
      <c r="L1952" s="45">
        <f>COUNTIFS($C$6:$C1952,C1952,$I$6:$I1952,I1952)</f>
        <v>12</v>
      </c>
      <c r="M1952" s="45" t="s">
        <v>386</v>
      </c>
    </row>
    <row r="1953" spans="1:13" x14ac:dyDescent="0.2">
      <c r="A1953" s="8" t="s">
        <v>143</v>
      </c>
      <c r="B1953" s="8" t="s">
        <v>66</v>
      </c>
      <c r="C1953" s="8" t="str">
        <f>UPPER(A1953)&amp;" "&amp;B1953</f>
        <v>WRIGHT Troy</v>
      </c>
      <c r="D1953" s="8" t="s">
        <v>1</v>
      </c>
      <c r="E1953" s="8" t="s">
        <v>114</v>
      </c>
      <c r="F1953" s="9" t="s">
        <v>103</v>
      </c>
      <c r="G1953" s="20">
        <v>42449</v>
      </c>
      <c r="H1953" s="5">
        <v>130</v>
      </c>
      <c r="I1953" s="8" t="s">
        <v>114</v>
      </c>
      <c r="J1953" s="45">
        <f t="shared" si="131"/>
        <v>2337</v>
      </c>
      <c r="K1953" s="45">
        <f t="shared" si="130"/>
        <v>80.58620689655173</v>
      </c>
      <c r="L1953" s="45">
        <f>COUNTIFS($C$6:$C1953,C1953,$I$6:$I1953,I1953)</f>
        <v>13</v>
      </c>
      <c r="M1953" s="45" t="s">
        <v>386</v>
      </c>
    </row>
    <row r="1954" spans="1:13" x14ac:dyDescent="0.2">
      <c r="A1954" s="8" t="s">
        <v>143</v>
      </c>
      <c r="B1954" s="8" t="s">
        <v>66</v>
      </c>
      <c r="C1954" s="8" t="s">
        <v>310</v>
      </c>
      <c r="D1954" s="8" t="s">
        <v>1</v>
      </c>
      <c r="E1954" s="8" t="s">
        <v>114</v>
      </c>
      <c r="F1954" s="9" t="s">
        <v>103</v>
      </c>
      <c r="G1954" s="61">
        <v>42631</v>
      </c>
      <c r="H1954" s="5">
        <v>128</v>
      </c>
      <c r="I1954" s="8" t="s">
        <v>114</v>
      </c>
      <c r="J1954" s="45">
        <f t="shared" si="131"/>
        <v>2337</v>
      </c>
      <c r="K1954" s="45">
        <f t="shared" si="130"/>
        <v>80.58620689655173</v>
      </c>
      <c r="L1954" s="45">
        <f>COUNTIFS($C$6:$C1954,C1954,$I$6:$I1954,I1954)</f>
        <v>14</v>
      </c>
      <c r="M1954" s="45" t="s">
        <v>386</v>
      </c>
    </row>
    <row r="1955" spans="1:13" x14ac:dyDescent="0.2">
      <c r="A1955" s="8" t="s">
        <v>143</v>
      </c>
      <c r="B1955" s="8" t="s">
        <v>66</v>
      </c>
      <c r="C1955" s="8" t="str">
        <f t="shared" ref="C1955:C1965" si="132">UPPER(A1955)&amp;" "&amp;B1955</f>
        <v>WRIGHT Troy</v>
      </c>
      <c r="D1955" s="8" t="s">
        <v>1</v>
      </c>
      <c r="E1955" s="8" t="s">
        <v>114</v>
      </c>
      <c r="F1955" s="9" t="s">
        <v>103</v>
      </c>
      <c r="G1955" s="20">
        <v>42414</v>
      </c>
      <c r="H1955" s="5">
        <v>121</v>
      </c>
      <c r="I1955" s="8" t="s">
        <v>114</v>
      </c>
      <c r="J1955" s="45">
        <f t="shared" si="131"/>
        <v>2337</v>
      </c>
      <c r="K1955" s="45">
        <f t="shared" si="130"/>
        <v>80.58620689655173</v>
      </c>
      <c r="L1955" s="45">
        <f>COUNTIFS($C$6:$C1955,C1955,$I$6:$I1955,I1955)</f>
        <v>15</v>
      </c>
      <c r="M1955" s="45" t="s">
        <v>386</v>
      </c>
    </row>
    <row r="1956" spans="1:13" x14ac:dyDescent="0.2">
      <c r="A1956" s="8" t="s">
        <v>143</v>
      </c>
      <c r="B1956" s="8" t="s">
        <v>66</v>
      </c>
      <c r="C1956" s="8" t="str">
        <f t="shared" si="132"/>
        <v>WRIGHT Troy</v>
      </c>
      <c r="D1956" s="8" t="s">
        <v>1</v>
      </c>
      <c r="E1956" s="8" t="s">
        <v>114</v>
      </c>
      <c r="F1956" s="9" t="s">
        <v>103</v>
      </c>
      <c r="G1956" s="20">
        <v>42386</v>
      </c>
      <c r="H1956" s="3"/>
      <c r="I1956" s="8"/>
      <c r="J1956" s="45">
        <f t="shared" si="131"/>
        <v>0</v>
      </c>
      <c r="K1956" s="45">
        <f t="shared" si="130"/>
        <v>0</v>
      </c>
      <c r="L1956" s="45">
        <f>COUNTIFS($C$6:$C1956,C1956,$I$6:$I1956,I1956)</f>
        <v>0</v>
      </c>
      <c r="M1956" s="45" t="s">
        <v>386</v>
      </c>
    </row>
    <row r="1957" spans="1:13" x14ac:dyDescent="0.2">
      <c r="A1957" s="8" t="s">
        <v>143</v>
      </c>
      <c r="B1957" s="8" t="s">
        <v>66</v>
      </c>
      <c r="C1957" s="8" t="str">
        <f t="shared" si="132"/>
        <v>WRIGHT Troy</v>
      </c>
      <c r="D1957" s="8" t="s">
        <v>1</v>
      </c>
      <c r="E1957" s="8" t="s">
        <v>114</v>
      </c>
      <c r="F1957" s="9" t="s">
        <v>103</v>
      </c>
      <c r="G1957" s="20">
        <v>42400</v>
      </c>
      <c r="H1957" s="5"/>
      <c r="I1957" s="8"/>
      <c r="J1957" s="45">
        <f t="shared" si="131"/>
        <v>0</v>
      </c>
      <c r="K1957" s="45">
        <f t="shared" si="130"/>
        <v>0</v>
      </c>
      <c r="L1957" s="45">
        <f>COUNTIFS($C$6:$C1957,C1957,$I$6:$I1957,I1957)</f>
        <v>0</v>
      </c>
      <c r="M1957" s="45" t="s">
        <v>386</v>
      </c>
    </row>
    <row r="1958" spans="1:13" x14ac:dyDescent="0.2">
      <c r="A1958" s="8" t="s">
        <v>143</v>
      </c>
      <c r="B1958" s="8" t="s">
        <v>66</v>
      </c>
      <c r="C1958" s="8" t="str">
        <f t="shared" si="132"/>
        <v>WRIGHT Troy</v>
      </c>
      <c r="D1958" s="8" t="s">
        <v>1</v>
      </c>
      <c r="E1958" s="8" t="s">
        <v>114</v>
      </c>
      <c r="F1958" s="9" t="s">
        <v>103</v>
      </c>
      <c r="G1958" s="20">
        <v>42421</v>
      </c>
      <c r="H1958" s="5"/>
      <c r="I1958" s="8"/>
      <c r="J1958" s="45">
        <f t="shared" si="131"/>
        <v>0</v>
      </c>
      <c r="K1958" s="45">
        <f t="shared" si="130"/>
        <v>0</v>
      </c>
      <c r="L1958" s="45">
        <f>COUNTIFS($C$6:$C1958,C1958,$I$6:$I1958,I1958)</f>
        <v>0</v>
      </c>
      <c r="M1958" s="45" t="s">
        <v>386</v>
      </c>
    </row>
    <row r="1959" spans="1:13" x14ac:dyDescent="0.2">
      <c r="A1959" s="8" t="s">
        <v>143</v>
      </c>
      <c r="B1959" s="8" t="s">
        <v>66</v>
      </c>
      <c r="C1959" s="8" t="str">
        <f t="shared" si="132"/>
        <v>WRIGHT Troy</v>
      </c>
      <c r="D1959" s="8" t="s">
        <v>1</v>
      </c>
      <c r="E1959" s="8" t="s">
        <v>114</v>
      </c>
      <c r="F1959" s="9" t="s">
        <v>103</v>
      </c>
      <c r="G1959" s="20">
        <v>42428</v>
      </c>
      <c r="H1959" s="5"/>
      <c r="I1959" s="8"/>
      <c r="J1959" s="45">
        <f t="shared" si="131"/>
        <v>0</v>
      </c>
      <c r="K1959" s="45">
        <f t="shared" si="130"/>
        <v>0</v>
      </c>
      <c r="L1959" s="45">
        <f>COUNTIFS($C$6:$C1959,C1959,$I$6:$I1959,I1959)</f>
        <v>0</v>
      </c>
      <c r="M1959" s="45" t="s">
        <v>386</v>
      </c>
    </row>
    <row r="1960" spans="1:13" x14ac:dyDescent="0.2">
      <c r="A1960" s="8" t="s">
        <v>143</v>
      </c>
      <c r="B1960" s="8" t="s">
        <v>66</v>
      </c>
      <c r="C1960" s="8" t="str">
        <f t="shared" si="132"/>
        <v>WRIGHT Troy</v>
      </c>
      <c r="D1960" s="8" t="s">
        <v>1</v>
      </c>
      <c r="E1960" s="8" t="s">
        <v>114</v>
      </c>
      <c r="F1960" s="9" t="s">
        <v>103</v>
      </c>
      <c r="G1960" s="20">
        <v>42463</v>
      </c>
      <c r="H1960" s="5"/>
      <c r="I1960" s="8"/>
      <c r="J1960" s="45">
        <f t="shared" si="131"/>
        <v>0</v>
      </c>
      <c r="K1960" s="45">
        <f t="shared" si="130"/>
        <v>0</v>
      </c>
      <c r="L1960" s="45">
        <f>COUNTIFS($C$6:$C1960,C1960,$I$6:$I1960,I1960)</f>
        <v>0</v>
      </c>
      <c r="M1960" s="45" t="s">
        <v>386</v>
      </c>
    </row>
    <row r="1961" spans="1:13" x14ac:dyDescent="0.2">
      <c r="A1961" s="8" t="s">
        <v>143</v>
      </c>
      <c r="B1961" s="8" t="s">
        <v>66</v>
      </c>
      <c r="C1961" s="8" t="str">
        <f t="shared" si="132"/>
        <v>WRIGHT Troy</v>
      </c>
      <c r="D1961" s="8" t="s">
        <v>1</v>
      </c>
      <c r="E1961" s="8" t="s">
        <v>114</v>
      </c>
      <c r="F1961" s="9" t="s">
        <v>103</v>
      </c>
      <c r="G1961" s="20">
        <v>42505</v>
      </c>
      <c r="H1961" s="5"/>
      <c r="I1961" s="8"/>
      <c r="J1961" s="45">
        <f t="shared" si="131"/>
        <v>0</v>
      </c>
      <c r="K1961" s="45">
        <f t="shared" si="130"/>
        <v>0</v>
      </c>
      <c r="L1961" s="45">
        <f>COUNTIFS($C$6:$C1961,C1961,$I$6:$I1961,I1961)</f>
        <v>0</v>
      </c>
      <c r="M1961" s="45" t="s">
        <v>386</v>
      </c>
    </row>
    <row r="1962" spans="1:13" x14ac:dyDescent="0.2">
      <c r="A1962" s="8" t="s">
        <v>143</v>
      </c>
      <c r="B1962" s="8" t="s">
        <v>66</v>
      </c>
      <c r="C1962" s="8" t="str">
        <f t="shared" si="132"/>
        <v>WRIGHT Troy</v>
      </c>
      <c r="D1962" s="8" t="s">
        <v>1</v>
      </c>
      <c r="E1962" s="8" t="s">
        <v>114</v>
      </c>
      <c r="F1962" s="9" t="s">
        <v>103</v>
      </c>
      <c r="G1962" s="20">
        <v>42526</v>
      </c>
      <c r="H1962" s="5"/>
      <c r="I1962" s="8"/>
      <c r="J1962" s="45">
        <f t="shared" si="131"/>
        <v>0</v>
      </c>
      <c r="K1962" s="45">
        <f t="shared" si="130"/>
        <v>0</v>
      </c>
      <c r="L1962" s="45">
        <f>COUNTIFS($C$6:$C1962,C1962,$I$6:$I1962,I1962)</f>
        <v>0</v>
      </c>
      <c r="M1962" s="45" t="s">
        <v>386</v>
      </c>
    </row>
    <row r="1963" spans="1:13" x14ac:dyDescent="0.2">
      <c r="A1963" s="8" t="s">
        <v>143</v>
      </c>
      <c r="B1963" s="8" t="s">
        <v>66</v>
      </c>
      <c r="C1963" s="8" t="str">
        <f t="shared" si="132"/>
        <v>WRIGHT Troy</v>
      </c>
      <c r="D1963" s="8" t="s">
        <v>1</v>
      </c>
      <c r="E1963" s="8" t="s">
        <v>114</v>
      </c>
      <c r="F1963" s="9" t="s">
        <v>103</v>
      </c>
      <c r="G1963" s="20">
        <v>42554</v>
      </c>
      <c r="H1963" s="5"/>
      <c r="I1963" s="8"/>
      <c r="J1963" s="45">
        <f t="shared" si="131"/>
        <v>0</v>
      </c>
      <c r="K1963" s="45">
        <f t="shared" si="130"/>
        <v>0</v>
      </c>
      <c r="L1963" s="45">
        <f>COUNTIFS($C$6:$C1963,C1963,$I$6:$I1963,I1963)</f>
        <v>0</v>
      </c>
      <c r="M1963" s="45" t="s">
        <v>386</v>
      </c>
    </row>
    <row r="1964" spans="1:13" x14ac:dyDescent="0.2">
      <c r="A1964" s="8" t="s">
        <v>143</v>
      </c>
      <c r="B1964" s="8" t="s">
        <v>66</v>
      </c>
      <c r="C1964" s="8" t="str">
        <f t="shared" si="132"/>
        <v>WRIGHT Troy</v>
      </c>
      <c r="D1964" s="8" t="s">
        <v>1</v>
      </c>
      <c r="E1964" s="8" t="s">
        <v>114</v>
      </c>
      <c r="F1964" s="9" t="s">
        <v>103</v>
      </c>
      <c r="G1964" s="20">
        <v>42561</v>
      </c>
      <c r="H1964" s="5"/>
      <c r="I1964" s="8"/>
      <c r="J1964" s="45">
        <f t="shared" si="131"/>
        <v>0</v>
      </c>
      <c r="K1964" s="45">
        <f t="shared" si="130"/>
        <v>0</v>
      </c>
      <c r="L1964" s="45">
        <f>COUNTIFS($C$6:$C1964,C1964,$I$6:$I1964,I1964)</f>
        <v>0</v>
      </c>
      <c r="M1964" s="45" t="s">
        <v>386</v>
      </c>
    </row>
    <row r="1965" spans="1:13" x14ac:dyDescent="0.2">
      <c r="A1965" s="8" t="s">
        <v>143</v>
      </c>
      <c r="B1965" s="8" t="s">
        <v>66</v>
      </c>
      <c r="C1965" s="8" t="str">
        <f t="shared" si="132"/>
        <v>WRIGHT Troy</v>
      </c>
      <c r="D1965" s="8" t="s">
        <v>1</v>
      </c>
      <c r="E1965" s="8" t="s">
        <v>114</v>
      </c>
      <c r="F1965" s="9" t="s">
        <v>103</v>
      </c>
      <c r="G1965" s="20">
        <v>42596</v>
      </c>
      <c r="H1965" s="5"/>
      <c r="I1965" s="8"/>
      <c r="J1965" s="45">
        <f t="shared" si="131"/>
        <v>0</v>
      </c>
      <c r="K1965" s="45">
        <f t="shared" si="130"/>
        <v>0</v>
      </c>
      <c r="L1965" s="45">
        <f>COUNTIFS($C$6:$C1965,C1965,$I$6:$I1965,I1965)</f>
        <v>0</v>
      </c>
      <c r="M1965" s="45" t="s">
        <v>386</v>
      </c>
    </row>
    <row r="1966" spans="1:13" x14ac:dyDescent="0.2">
      <c r="A1966" s="8" t="s">
        <v>143</v>
      </c>
      <c r="B1966" s="8" t="s">
        <v>66</v>
      </c>
      <c r="C1966" s="8" t="s">
        <v>310</v>
      </c>
      <c r="D1966" s="8" t="s">
        <v>1</v>
      </c>
      <c r="E1966" s="8" t="s">
        <v>114</v>
      </c>
      <c r="F1966" s="9" t="s">
        <v>103</v>
      </c>
      <c r="G1966" s="61">
        <v>42652</v>
      </c>
      <c r="H1966" s="5"/>
      <c r="I1966" s="8"/>
      <c r="J1966" s="45">
        <f t="shared" si="131"/>
        <v>0</v>
      </c>
      <c r="K1966" s="45">
        <f t="shared" si="130"/>
        <v>0</v>
      </c>
      <c r="L1966" s="45">
        <f>COUNTIFS($C$6:$C1966,C1966,$I$6:$I1966,I1966)</f>
        <v>0</v>
      </c>
      <c r="M1966" s="45" t="s">
        <v>386</v>
      </c>
    </row>
    <row r="1967" spans="1:13" x14ac:dyDescent="0.2">
      <c r="A1967" s="8" t="s">
        <v>143</v>
      </c>
      <c r="B1967" s="8" t="s">
        <v>66</v>
      </c>
      <c r="C1967" s="8" t="s">
        <v>310</v>
      </c>
      <c r="D1967" s="8" t="s">
        <v>1</v>
      </c>
      <c r="E1967" s="8" t="s">
        <v>114</v>
      </c>
      <c r="F1967" s="9" t="s">
        <v>103</v>
      </c>
      <c r="G1967" s="61">
        <v>42659</v>
      </c>
      <c r="H1967" s="5"/>
      <c r="I1967" s="8"/>
      <c r="J1967" s="45">
        <f t="shared" si="131"/>
        <v>0</v>
      </c>
      <c r="K1967" s="45">
        <f t="shared" si="130"/>
        <v>0</v>
      </c>
      <c r="L1967" s="45">
        <f>COUNTIFS($C$6:$C1967,C1967,$I$6:$I1967,I1967)</f>
        <v>0</v>
      </c>
      <c r="M1967" s="45" t="s">
        <v>386</v>
      </c>
    </row>
    <row r="1968" spans="1:13" x14ac:dyDescent="0.2">
      <c r="A1968" s="8" t="s">
        <v>143</v>
      </c>
      <c r="B1968" s="8" t="s">
        <v>66</v>
      </c>
      <c r="C1968" s="8" t="s">
        <v>310</v>
      </c>
      <c r="D1968" s="8" t="s">
        <v>1</v>
      </c>
      <c r="E1968" s="8" t="s">
        <v>114</v>
      </c>
      <c r="F1968" s="9" t="s">
        <v>103</v>
      </c>
      <c r="G1968" s="61">
        <v>42666</v>
      </c>
      <c r="H1968" s="5"/>
      <c r="I1968" s="8"/>
      <c r="J1968" s="45">
        <f t="shared" si="131"/>
        <v>0</v>
      </c>
      <c r="K1968" s="45">
        <f t="shared" si="130"/>
        <v>0</v>
      </c>
      <c r="L1968" s="45">
        <f>COUNTIFS($C$6:$C1968,C1968,$I$6:$I1968,I1968)</f>
        <v>0</v>
      </c>
      <c r="M1968" s="45" t="s">
        <v>386</v>
      </c>
    </row>
    <row r="1969" spans="1:13" x14ac:dyDescent="0.2">
      <c r="A1969" s="8" t="s">
        <v>143</v>
      </c>
      <c r="B1969" s="8" t="s">
        <v>66</v>
      </c>
      <c r="C1969" s="8" t="s">
        <v>310</v>
      </c>
      <c r="D1969" s="8" t="s">
        <v>1</v>
      </c>
      <c r="E1969" s="8" t="s">
        <v>114</v>
      </c>
      <c r="F1969" s="9" t="s">
        <v>103</v>
      </c>
      <c r="G1969" s="61">
        <v>42673</v>
      </c>
      <c r="H1969" s="5"/>
      <c r="I1969" s="8"/>
      <c r="J1969" s="45">
        <f t="shared" si="131"/>
        <v>0</v>
      </c>
      <c r="K1969" s="45">
        <f t="shared" si="130"/>
        <v>0</v>
      </c>
      <c r="L1969" s="45">
        <f>COUNTIFS($C$6:$C1969,C1969,$I$6:$I1969,I1969)</f>
        <v>0</v>
      </c>
      <c r="M1969" s="45" t="s">
        <v>386</v>
      </c>
    </row>
    <row r="1970" spans="1:13" s="67" customFormat="1" x14ac:dyDescent="0.2">
      <c r="A1970" s="62"/>
      <c r="B1970" s="62"/>
      <c r="C1970" s="62"/>
      <c r="D1970" s="62"/>
      <c r="E1970" s="62"/>
      <c r="F1970" s="63"/>
      <c r="G1970" s="64"/>
      <c r="H1970" s="65"/>
      <c r="I1970" s="62"/>
      <c r="J1970" s="66"/>
      <c r="K1970" s="66"/>
      <c r="L1970" s="66"/>
      <c r="M1970" s="66"/>
    </row>
    <row r="1971" spans="1:13" x14ac:dyDescent="0.2">
      <c r="G1971" s="60"/>
      <c r="H1971" s="4"/>
    </row>
    <row r="1972" spans="1:13" x14ac:dyDescent="0.2">
      <c r="G1972" s="60"/>
      <c r="H1972" s="4"/>
    </row>
    <row r="1973" spans="1:13" x14ac:dyDescent="0.2">
      <c r="G1973" s="60"/>
      <c r="H1973" s="4"/>
    </row>
    <row r="1974" spans="1:13" x14ac:dyDescent="0.2">
      <c r="G1974" s="60"/>
      <c r="H1974" s="4"/>
    </row>
    <row r="1975" spans="1:13" x14ac:dyDescent="0.2">
      <c r="G1975" s="60"/>
      <c r="H1975" s="4"/>
    </row>
    <row r="1976" spans="1:13" x14ac:dyDescent="0.2">
      <c r="G1976" s="60"/>
      <c r="H1976" s="4"/>
    </row>
    <row r="1977" spans="1:13" x14ac:dyDescent="0.2">
      <c r="G1977" s="60"/>
      <c r="H1977" s="4"/>
    </row>
    <row r="1978" spans="1:13" x14ac:dyDescent="0.2">
      <c r="G1978" s="60"/>
      <c r="H1978" s="4"/>
    </row>
    <row r="1979" spans="1:13" x14ac:dyDescent="0.2">
      <c r="G1979" s="60"/>
      <c r="H1979" s="4"/>
    </row>
    <row r="1980" spans="1:13" x14ac:dyDescent="0.2">
      <c r="G1980" s="60"/>
      <c r="H1980" s="4"/>
    </row>
    <row r="1981" spans="1:13" x14ac:dyDescent="0.2">
      <c r="G1981" s="60"/>
      <c r="H1981" s="4"/>
    </row>
    <row r="1982" spans="1:13" x14ac:dyDescent="0.2">
      <c r="G1982" s="60"/>
      <c r="H1982" s="4"/>
    </row>
    <row r="1983" spans="1:13" x14ac:dyDescent="0.2">
      <c r="G1983" s="60"/>
      <c r="H1983" s="4"/>
    </row>
    <row r="1984" spans="1:13" x14ac:dyDescent="0.2">
      <c r="G1984" s="60"/>
      <c r="H1984" s="4"/>
    </row>
    <row r="1985" spans="7:8" x14ac:dyDescent="0.2">
      <c r="G1985" s="60"/>
      <c r="H1985" s="4"/>
    </row>
    <row r="1986" spans="7:8" x14ac:dyDescent="0.2">
      <c r="G1986" s="60"/>
      <c r="H1986" s="4"/>
    </row>
    <row r="1987" spans="7:8" x14ac:dyDescent="0.2">
      <c r="G1987" s="60"/>
      <c r="H1987" s="4"/>
    </row>
    <row r="1988" spans="7:8" x14ac:dyDescent="0.2">
      <c r="G1988" s="60"/>
      <c r="H1988" s="4"/>
    </row>
    <row r="1989" spans="7:8" x14ac:dyDescent="0.2">
      <c r="G1989" s="60"/>
      <c r="H1989" s="4"/>
    </row>
    <row r="1990" spans="7:8" x14ac:dyDescent="0.2">
      <c r="G1990" s="60"/>
      <c r="H1990" s="4"/>
    </row>
    <row r="1991" spans="7:8" x14ac:dyDescent="0.2">
      <c r="G1991" s="60"/>
      <c r="H1991" s="4"/>
    </row>
    <row r="1992" spans="7:8" x14ac:dyDescent="0.2">
      <c r="G1992" s="60"/>
      <c r="H1992" s="4"/>
    </row>
    <row r="1993" spans="7:8" x14ac:dyDescent="0.2">
      <c r="G1993" s="60"/>
      <c r="H1993" s="4"/>
    </row>
    <row r="1994" spans="7:8" x14ac:dyDescent="0.2">
      <c r="G1994" s="60"/>
      <c r="H1994" s="4"/>
    </row>
    <row r="1995" spans="7:8" x14ac:dyDescent="0.2">
      <c r="G1995" s="60"/>
      <c r="H1995" s="4"/>
    </row>
    <row r="1996" spans="7:8" x14ac:dyDescent="0.2">
      <c r="G1996" s="60"/>
      <c r="H1996" s="4"/>
    </row>
    <row r="1997" spans="7:8" x14ac:dyDescent="0.2">
      <c r="G1997" s="60"/>
      <c r="H1997" s="4"/>
    </row>
    <row r="1998" spans="7:8" x14ac:dyDescent="0.2">
      <c r="G1998" s="60"/>
      <c r="H1998" s="4"/>
    </row>
    <row r="1999" spans="7:8" x14ac:dyDescent="0.2">
      <c r="G1999" s="60"/>
      <c r="H1999" s="4"/>
    </row>
    <row r="2000" spans="7:8" x14ac:dyDescent="0.2">
      <c r="G2000" s="60"/>
      <c r="H2000" s="4"/>
    </row>
    <row r="2001" spans="7:8" x14ac:dyDescent="0.2">
      <c r="G2001" s="60"/>
      <c r="H2001" s="4"/>
    </row>
    <row r="2002" spans="7:8" x14ac:dyDescent="0.2">
      <c r="G2002" s="60"/>
      <c r="H2002" s="4"/>
    </row>
    <row r="2003" spans="7:8" x14ac:dyDescent="0.2">
      <c r="G2003" s="60"/>
      <c r="H2003" s="4"/>
    </row>
    <row r="2004" spans="7:8" x14ac:dyDescent="0.2">
      <c r="G2004" s="60"/>
      <c r="H2004" s="4"/>
    </row>
    <row r="2005" spans="7:8" x14ac:dyDescent="0.2">
      <c r="G2005" s="60"/>
      <c r="H2005" s="4"/>
    </row>
    <row r="2006" spans="7:8" x14ac:dyDescent="0.2">
      <c r="G2006" s="60"/>
      <c r="H2006" s="4"/>
    </row>
    <row r="2007" spans="7:8" x14ac:dyDescent="0.2">
      <c r="G2007" s="60"/>
      <c r="H2007" s="4"/>
    </row>
    <row r="2008" spans="7:8" x14ac:dyDescent="0.2">
      <c r="G2008" s="60"/>
      <c r="H2008" s="4"/>
    </row>
    <row r="2009" spans="7:8" x14ac:dyDescent="0.2">
      <c r="G2009" s="60"/>
      <c r="H2009" s="4"/>
    </row>
    <row r="2010" spans="7:8" x14ac:dyDescent="0.2">
      <c r="G2010" s="60"/>
      <c r="H2010" s="4"/>
    </row>
    <row r="2011" spans="7:8" x14ac:dyDescent="0.2">
      <c r="G2011" s="60"/>
      <c r="H2011" s="4"/>
    </row>
    <row r="2012" spans="7:8" x14ac:dyDescent="0.2">
      <c r="G2012" s="60"/>
      <c r="H2012" s="4"/>
    </row>
    <row r="2013" spans="7:8" x14ac:dyDescent="0.2">
      <c r="G2013" s="60"/>
      <c r="H2013" s="4"/>
    </row>
    <row r="2014" spans="7:8" x14ac:dyDescent="0.2">
      <c r="G2014" s="60"/>
      <c r="H2014" s="4"/>
    </row>
    <row r="2015" spans="7:8" x14ac:dyDescent="0.2">
      <c r="G2015" s="60"/>
      <c r="H2015" s="4"/>
    </row>
    <row r="2016" spans="7:8" x14ac:dyDescent="0.2">
      <c r="G2016" s="60"/>
      <c r="H2016" s="4"/>
    </row>
    <row r="2017" spans="7:8" x14ac:dyDescent="0.2">
      <c r="G2017" s="60"/>
      <c r="H2017" s="4"/>
    </row>
    <row r="2018" spans="7:8" x14ac:dyDescent="0.2">
      <c r="G2018" s="60"/>
      <c r="H2018" s="4"/>
    </row>
    <row r="2019" spans="7:8" x14ac:dyDescent="0.2">
      <c r="G2019" s="60"/>
      <c r="H2019" s="4"/>
    </row>
    <row r="2020" spans="7:8" x14ac:dyDescent="0.2">
      <c r="G2020" s="60"/>
      <c r="H2020" s="4"/>
    </row>
    <row r="2021" spans="7:8" x14ac:dyDescent="0.2">
      <c r="G2021" s="60"/>
      <c r="H2021" s="4"/>
    </row>
    <row r="2022" spans="7:8" x14ac:dyDescent="0.2">
      <c r="G2022" s="60"/>
      <c r="H2022" s="4"/>
    </row>
    <row r="2023" spans="7:8" x14ac:dyDescent="0.2">
      <c r="G2023" s="60"/>
      <c r="H2023" s="4"/>
    </row>
    <row r="2024" spans="7:8" x14ac:dyDescent="0.2">
      <c r="G2024" s="60"/>
      <c r="H2024" s="4"/>
    </row>
    <row r="2025" spans="7:8" x14ac:dyDescent="0.2">
      <c r="G2025" s="60"/>
      <c r="H2025" s="4"/>
    </row>
    <row r="2026" spans="7:8" x14ac:dyDescent="0.2">
      <c r="G2026" s="60"/>
      <c r="H2026" s="4"/>
    </row>
    <row r="2027" spans="7:8" x14ac:dyDescent="0.2">
      <c r="G2027" s="60"/>
      <c r="H2027" s="4"/>
    </row>
    <row r="2028" spans="7:8" x14ac:dyDescent="0.2">
      <c r="G2028" s="60"/>
      <c r="H2028" s="4"/>
    </row>
    <row r="2029" spans="7:8" x14ac:dyDescent="0.2">
      <c r="G2029" s="60"/>
      <c r="H2029" s="4"/>
    </row>
    <row r="2030" spans="7:8" x14ac:dyDescent="0.2">
      <c r="G2030" s="60"/>
      <c r="H2030" s="4"/>
    </row>
    <row r="2031" spans="7:8" x14ac:dyDescent="0.2">
      <c r="G2031" s="60"/>
      <c r="H2031" s="4"/>
    </row>
    <row r="2032" spans="7:8" x14ac:dyDescent="0.2">
      <c r="G2032" s="60"/>
      <c r="H2032" s="4"/>
    </row>
    <row r="2033" spans="7:8" x14ac:dyDescent="0.2">
      <c r="G2033" s="60"/>
      <c r="H2033" s="4"/>
    </row>
    <row r="2034" spans="7:8" x14ac:dyDescent="0.2">
      <c r="G2034" s="60"/>
      <c r="H2034" s="4"/>
    </row>
    <row r="2035" spans="7:8" x14ac:dyDescent="0.2">
      <c r="G2035" s="60"/>
      <c r="H2035" s="4"/>
    </row>
    <row r="2036" spans="7:8" x14ac:dyDescent="0.2">
      <c r="G2036" s="60"/>
      <c r="H2036" s="4"/>
    </row>
    <row r="2037" spans="7:8" x14ac:dyDescent="0.2">
      <c r="G2037" s="60"/>
      <c r="H2037" s="4"/>
    </row>
    <row r="2038" spans="7:8" x14ac:dyDescent="0.2">
      <c r="G2038" s="60"/>
      <c r="H2038" s="4"/>
    </row>
    <row r="2039" spans="7:8" x14ac:dyDescent="0.2">
      <c r="G2039" s="60"/>
      <c r="H2039" s="4"/>
    </row>
    <row r="2040" spans="7:8" x14ac:dyDescent="0.2">
      <c r="G2040" s="60"/>
      <c r="H2040" s="4"/>
    </row>
    <row r="2041" spans="7:8" x14ac:dyDescent="0.2">
      <c r="G2041" s="60"/>
      <c r="H2041" s="4"/>
    </row>
    <row r="2042" spans="7:8" x14ac:dyDescent="0.2">
      <c r="G2042" s="60"/>
      <c r="H2042" s="4"/>
    </row>
    <row r="2043" spans="7:8" x14ac:dyDescent="0.2">
      <c r="G2043" s="60"/>
      <c r="H2043" s="4"/>
    </row>
    <row r="2044" spans="7:8" x14ac:dyDescent="0.2">
      <c r="G2044" s="60"/>
      <c r="H2044" s="4"/>
    </row>
    <row r="2045" spans="7:8" x14ac:dyDescent="0.2">
      <c r="G2045" s="60"/>
      <c r="H2045" s="4"/>
    </row>
    <row r="2046" spans="7:8" x14ac:dyDescent="0.2">
      <c r="G2046" s="60"/>
      <c r="H2046" s="4"/>
    </row>
    <row r="2047" spans="7:8" x14ac:dyDescent="0.2">
      <c r="G2047" s="60"/>
      <c r="H2047" s="4"/>
    </row>
    <row r="2048" spans="7:8" x14ac:dyDescent="0.2">
      <c r="G2048" s="60"/>
      <c r="H2048" s="4"/>
    </row>
    <row r="2049" spans="7:8" x14ac:dyDescent="0.2">
      <c r="G2049" s="60"/>
      <c r="H2049" s="4"/>
    </row>
    <row r="2050" spans="7:8" x14ac:dyDescent="0.2">
      <c r="G2050" s="60"/>
      <c r="H2050" s="4"/>
    </row>
    <row r="2051" spans="7:8" x14ac:dyDescent="0.2">
      <c r="G2051" s="60"/>
      <c r="H2051" s="4"/>
    </row>
    <row r="2052" spans="7:8" x14ac:dyDescent="0.2">
      <c r="G2052" s="60"/>
      <c r="H2052" s="4"/>
    </row>
    <row r="2053" spans="7:8" x14ac:dyDescent="0.2">
      <c r="G2053" s="60"/>
      <c r="H2053" s="4"/>
    </row>
    <row r="2054" spans="7:8" x14ac:dyDescent="0.2">
      <c r="G2054" s="60"/>
      <c r="H2054" s="4"/>
    </row>
    <row r="2055" spans="7:8" x14ac:dyDescent="0.2">
      <c r="G2055" s="60"/>
      <c r="H2055" s="4"/>
    </row>
    <row r="2056" spans="7:8" x14ac:dyDescent="0.2">
      <c r="G2056" s="60"/>
      <c r="H2056" s="4"/>
    </row>
    <row r="2057" spans="7:8" x14ac:dyDescent="0.2">
      <c r="G2057" s="60"/>
      <c r="H2057" s="4"/>
    </row>
    <row r="2058" spans="7:8" x14ac:dyDescent="0.2">
      <c r="G2058" s="60"/>
      <c r="H2058" s="4"/>
    </row>
    <row r="2059" spans="7:8" x14ac:dyDescent="0.2">
      <c r="G2059" s="60"/>
      <c r="H2059" s="4"/>
    </row>
    <row r="2060" spans="7:8" x14ac:dyDescent="0.2">
      <c r="G2060" s="60"/>
      <c r="H2060" s="4"/>
    </row>
    <row r="2061" spans="7:8" x14ac:dyDescent="0.2">
      <c r="G2061" s="60"/>
      <c r="H2061" s="4"/>
    </row>
    <row r="2062" spans="7:8" x14ac:dyDescent="0.2">
      <c r="G2062" s="60"/>
      <c r="H2062" s="4"/>
    </row>
    <row r="2063" spans="7:8" x14ac:dyDescent="0.2">
      <c r="G2063" s="60"/>
      <c r="H2063" s="4"/>
    </row>
    <row r="2064" spans="7:8" x14ac:dyDescent="0.2">
      <c r="G2064" s="60"/>
      <c r="H2064" s="4"/>
    </row>
    <row r="2065" spans="7:8" x14ac:dyDescent="0.2">
      <c r="G2065" s="60"/>
      <c r="H2065" s="4"/>
    </row>
    <row r="2066" spans="7:8" x14ac:dyDescent="0.2">
      <c r="G2066" s="60"/>
      <c r="H2066" s="4"/>
    </row>
    <row r="2067" spans="7:8" x14ac:dyDescent="0.2">
      <c r="G2067" s="60"/>
      <c r="H2067" s="4"/>
    </row>
    <row r="2068" spans="7:8" x14ac:dyDescent="0.2">
      <c r="G2068" s="60"/>
      <c r="H2068" s="4"/>
    </row>
    <row r="2069" spans="7:8" x14ac:dyDescent="0.2">
      <c r="G2069" s="60"/>
      <c r="H2069" s="4"/>
    </row>
    <row r="2070" spans="7:8" x14ac:dyDescent="0.2">
      <c r="G2070" s="60"/>
      <c r="H2070" s="4"/>
    </row>
    <row r="2071" spans="7:8" x14ac:dyDescent="0.2">
      <c r="G2071" s="60"/>
      <c r="H2071" s="4"/>
    </row>
    <row r="2072" spans="7:8" x14ac:dyDescent="0.2">
      <c r="G2072" s="60"/>
      <c r="H2072" s="4"/>
    </row>
    <row r="2073" spans="7:8" x14ac:dyDescent="0.2">
      <c r="G2073" s="60"/>
      <c r="H2073" s="4"/>
    </row>
    <row r="2074" spans="7:8" x14ac:dyDescent="0.2">
      <c r="G2074" s="60"/>
      <c r="H2074" s="4"/>
    </row>
    <row r="2075" spans="7:8" x14ac:dyDescent="0.2">
      <c r="G2075" s="60"/>
      <c r="H2075" s="4"/>
    </row>
    <row r="2076" spans="7:8" x14ac:dyDescent="0.2">
      <c r="G2076" s="60"/>
      <c r="H2076" s="4"/>
    </row>
    <row r="2077" spans="7:8" x14ac:dyDescent="0.2">
      <c r="G2077" s="60"/>
      <c r="H2077" s="4"/>
    </row>
    <row r="2078" spans="7:8" x14ac:dyDescent="0.2">
      <c r="G2078" s="60"/>
      <c r="H2078" s="4"/>
    </row>
    <row r="2079" spans="7:8" x14ac:dyDescent="0.2">
      <c r="G2079" s="60"/>
      <c r="H2079" s="4"/>
    </row>
    <row r="2080" spans="7:8" x14ac:dyDescent="0.2">
      <c r="G2080" s="60"/>
      <c r="H2080" s="4"/>
    </row>
    <row r="2081" spans="7:8" x14ac:dyDescent="0.2">
      <c r="G2081" s="60"/>
      <c r="H2081" s="4"/>
    </row>
    <row r="2082" spans="7:8" x14ac:dyDescent="0.2">
      <c r="G2082" s="60"/>
      <c r="H2082" s="4"/>
    </row>
    <row r="2083" spans="7:8" x14ac:dyDescent="0.2">
      <c r="G2083" s="60"/>
      <c r="H2083" s="4"/>
    </row>
    <row r="2084" spans="7:8" x14ac:dyDescent="0.2">
      <c r="G2084" s="60"/>
      <c r="H2084" s="4"/>
    </row>
    <row r="2085" spans="7:8" x14ac:dyDescent="0.2">
      <c r="G2085" s="60"/>
      <c r="H2085" s="4"/>
    </row>
    <row r="2086" spans="7:8" x14ac:dyDescent="0.2">
      <c r="G2086" s="60"/>
      <c r="H2086" s="4"/>
    </row>
    <row r="2087" spans="7:8" x14ac:dyDescent="0.2">
      <c r="G2087" s="60"/>
      <c r="H2087" s="4"/>
    </row>
    <row r="2088" spans="7:8" x14ac:dyDescent="0.2">
      <c r="G2088" s="60"/>
      <c r="H2088" s="4"/>
    </row>
    <row r="2089" spans="7:8" x14ac:dyDescent="0.2">
      <c r="G2089" s="60"/>
      <c r="H2089" s="4"/>
    </row>
    <row r="2090" spans="7:8" x14ac:dyDescent="0.2">
      <c r="G2090" s="60"/>
      <c r="H2090" s="4"/>
    </row>
    <row r="2091" spans="7:8" x14ac:dyDescent="0.2">
      <c r="G2091" s="60"/>
      <c r="H2091" s="4"/>
    </row>
    <row r="2092" spans="7:8" x14ac:dyDescent="0.2">
      <c r="G2092" s="60"/>
      <c r="H2092" s="4"/>
    </row>
    <row r="2093" spans="7:8" x14ac:dyDescent="0.2">
      <c r="G2093" s="60"/>
      <c r="H2093" s="4"/>
    </row>
    <row r="2094" spans="7:8" x14ac:dyDescent="0.2">
      <c r="G2094" s="60"/>
      <c r="H2094" s="4"/>
    </row>
    <row r="2095" spans="7:8" x14ac:dyDescent="0.2">
      <c r="G2095" s="60"/>
      <c r="H2095" s="4"/>
    </row>
    <row r="2096" spans="7:8" x14ac:dyDescent="0.2">
      <c r="G2096" s="60"/>
      <c r="H2096" s="4"/>
    </row>
    <row r="2097" spans="7:8" x14ac:dyDescent="0.2">
      <c r="G2097" s="60"/>
      <c r="H2097" s="4"/>
    </row>
    <row r="2098" spans="7:8" x14ac:dyDescent="0.2">
      <c r="G2098" s="60"/>
      <c r="H2098" s="4"/>
    </row>
    <row r="2099" spans="7:8" x14ac:dyDescent="0.2">
      <c r="G2099" s="60"/>
      <c r="H2099" s="4"/>
    </row>
    <row r="2100" spans="7:8" x14ac:dyDescent="0.2">
      <c r="G2100" s="60"/>
      <c r="H2100" s="4"/>
    </row>
    <row r="2101" spans="7:8" x14ac:dyDescent="0.2">
      <c r="G2101" s="60"/>
      <c r="H2101" s="4"/>
    </row>
    <row r="2102" spans="7:8" x14ac:dyDescent="0.2">
      <c r="G2102" s="60"/>
      <c r="H2102" s="4"/>
    </row>
    <row r="2103" spans="7:8" x14ac:dyDescent="0.2">
      <c r="G2103" s="60"/>
      <c r="H2103" s="4"/>
    </row>
    <row r="2104" spans="7:8" x14ac:dyDescent="0.2">
      <c r="G2104" s="60"/>
      <c r="H2104" s="4"/>
    </row>
    <row r="2105" spans="7:8" x14ac:dyDescent="0.2">
      <c r="G2105" s="60"/>
      <c r="H2105" s="4"/>
    </row>
    <row r="2106" spans="7:8" x14ac:dyDescent="0.2">
      <c r="G2106" s="60"/>
      <c r="H2106" s="4"/>
    </row>
    <row r="2107" spans="7:8" x14ac:dyDescent="0.2">
      <c r="G2107" s="60"/>
      <c r="H2107" s="4"/>
    </row>
    <row r="2108" spans="7:8" x14ac:dyDescent="0.2">
      <c r="G2108" s="60"/>
      <c r="H2108" s="4"/>
    </row>
    <row r="2109" spans="7:8" x14ac:dyDescent="0.2">
      <c r="G2109" s="60"/>
      <c r="H2109" s="4"/>
    </row>
    <row r="2110" spans="7:8" x14ac:dyDescent="0.2">
      <c r="G2110" s="60"/>
      <c r="H2110" s="4"/>
    </row>
    <row r="2111" spans="7:8" x14ac:dyDescent="0.2">
      <c r="G2111" s="60"/>
      <c r="H2111" s="4"/>
    </row>
    <row r="2112" spans="7:8" x14ac:dyDescent="0.2">
      <c r="G2112" s="60"/>
      <c r="H2112" s="4"/>
    </row>
    <row r="2113" spans="7:8" x14ac:dyDescent="0.2">
      <c r="G2113" s="60"/>
      <c r="H2113" s="4"/>
    </row>
    <row r="2114" spans="7:8" x14ac:dyDescent="0.2">
      <c r="G2114" s="60"/>
      <c r="H2114" s="4"/>
    </row>
    <row r="2115" spans="7:8" x14ac:dyDescent="0.2">
      <c r="G2115" s="60"/>
      <c r="H2115" s="4"/>
    </row>
    <row r="2116" spans="7:8" x14ac:dyDescent="0.2">
      <c r="G2116" s="60"/>
      <c r="H2116" s="4"/>
    </row>
    <row r="2117" spans="7:8" x14ac:dyDescent="0.2">
      <c r="G2117" s="60"/>
      <c r="H2117" s="4"/>
    </row>
    <row r="2118" spans="7:8" x14ac:dyDescent="0.2">
      <c r="G2118" s="60"/>
      <c r="H2118" s="4"/>
    </row>
    <row r="2119" spans="7:8" x14ac:dyDescent="0.2">
      <c r="G2119" s="60"/>
      <c r="H2119" s="4"/>
    </row>
    <row r="2120" spans="7:8" x14ac:dyDescent="0.2">
      <c r="G2120" s="60"/>
      <c r="H2120" s="4"/>
    </row>
    <row r="2121" spans="7:8" x14ac:dyDescent="0.2">
      <c r="G2121" s="60"/>
      <c r="H2121" s="4"/>
    </row>
    <row r="2122" spans="7:8" x14ac:dyDescent="0.2">
      <c r="G2122" s="60"/>
      <c r="H2122" s="4"/>
    </row>
    <row r="2123" spans="7:8" x14ac:dyDescent="0.2">
      <c r="G2123" s="60"/>
      <c r="H2123" s="4"/>
    </row>
    <row r="2124" spans="7:8" x14ac:dyDescent="0.2">
      <c r="G2124" s="60"/>
      <c r="H2124" s="4"/>
    </row>
    <row r="2125" spans="7:8" x14ac:dyDescent="0.2">
      <c r="G2125" s="60"/>
      <c r="H2125" s="4"/>
    </row>
    <row r="2126" spans="7:8" x14ac:dyDescent="0.2">
      <c r="G2126" s="60"/>
      <c r="H2126" s="4"/>
    </row>
    <row r="2127" spans="7:8" x14ac:dyDescent="0.2">
      <c r="G2127" s="60"/>
      <c r="H2127" s="4"/>
    </row>
    <row r="2128" spans="7:8" x14ac:dyDescent="0.2">
      <c r="G2128" s="60"/>
      <c r="H2128" s="4"/>
    </row>
    <row r="2129" spans="7:8" x14ac:dyDescent="0.2">
      <c r="G2129" s="60"/>
      <c r="H2129" s="4"/>
    </row>
    <row r="2130" spans="7:8" x14ac:dyDescent="0.2">
      <c r="G2130" s="60"/>
      <c r="H2130" s="4"/>
    </row>
    <row r="2131" spans="7:8" x14ac:dyDescent="0.2">
      <c r="G2131" s="60"/>
      <c r="H2131" s="4"/>
    </row>
    <row r="2132" spans="7:8" x14ac:dyDescent="0.2">
      <c r="G2132" s="60"/>
      <c r="H2132" s="4"/>
    </row>
    <row r="2133" spans="7:8" x14ac:dyDescent="0.2">
      <c r="G2133" s="60"/>
      <c r="H2133" s="4"/>
    </row>
    <row r="2134" spans="7:8" x14ac:dyDescent="0.2">
      <c r="G2134" s="60"/>
      <c r="H2134" s="4"/>
    </row>
    <row r="2135" spans="7:8" x14ac:dyDescent="0.2">
      <c r="G2135" s="60"/>
      <c r="H2135" s="4"/>
    </row>
    <row r="2136" spans="7:8" x14ac:dyDescent="0.2">
      <c r="G2136" s="60"/>
      <c r="H2136" s="4"/>
    </row>
    <row r="2137" spans="7:8" x14ac:dyDescent="0.2">
      <c r="G2137" s="60"/>
      <c r="H2137" s="4"/>
    </row>
    <row r="2138" spans="7:8" x14ac:dyDescent="0.2">
      <c r="G2138" s="60"/>
      <c r="H2138" s="4"/>
    </row>
    <row r="2139" spans="7:8" x14ac:dyDescent="0.2">
      <c r="G2139" s="60"/>
      <c r="H2139" s="4"/>
    </row>
    <row r="2140" spans="7:8" x14ac:dyDescent="0.2">
      <c r="G2140" s="60"/>
      <c r="H2140" s="4"/>
    </row>
    <row r="2141" spans="7:8" x14ac:dyDescent="0.2">
      <c r="G2141" s="60"/>
      <c r="H2141" s="4"/>
    </row>
    <row r="2142" spans="7:8" x14ac:dyDescent="0.2">
      <c r="G2142" s="60"/>
      <c r="H2142" s="4"/>
    </row>
    <row r="2143" spans="7:8" x14ac:dyDescent="0.2">
      <c r="G2143" s="60"/>
      <c r="H2143" s="4"/>
    </row>
    <row r="2144" spans="7:8" x14ac:dyDescent="0.2">
      <c r="G2144" s="60"/>
      <c r="H2144" s="4"/>
    </row>
    <row r="2145" spans="7:8" x14ac:dyDescent="0.2">
      <c r="G2145" s="60"/>
      <c r="H2145" s="4"/>
    </row>
    <row r="2146" spans="7:8" x14ac:dyDescent="0.2">
      <c r="G2146" s="60"/>
      <c r="H2146" s="4"/>
    </row>
    <row r="2147" spans="7:8" x14ac:dyDescent="0.2">
      <c r="G2147" s="60"/>
      <c r="H2147" s="4"/>
    </row>
    <row r="2148" spans="7:8" x14ac:dyDescent="0.2">
      <c r="G2148" s="60"/>
      <c r="H2148" s="4"/>
    </row>
    <row r="2149" spans="7:8" x14ac:dyDescent="0.2">
      <c r="G2149" s="60"/>
      <c r="H2149" s="4"/>
    </row>
    <row r="2150" spans="7:8" x14ac:dyDescent="0.2">
      <c r="G2150" s="60"/>
      <c r="H2150" s="4"/>
    </row>
    <row r="2151" spans="7:8" x14ac:dyDescent="0.2">
      <c r="G2151" s="60"/>
      <c r="H2151" s="4"/>
    </row>
    <row r="2152" spans="7:8" x14ac:dyDescent="0.2">
      <c r="G2152" s="60"/>
      <c r="H2152" s="4"/>
    </row>
    <row r="2153" spans="7:8" x14ac:dyDescent="0.2">
      <c r="G2153" s="60"/>
      <c r="H2153" s="4"/>
    </row>
    <row r="2154" spans="7:8" x14ac:dyDescent="0.2">
      <c r="G2154" s="60"/>
      <c r="H2154" s="4"/>
    </row>
    <row r="2155" spans="7:8" x14ac:dyDescent="0.2">
      <c r="G2155" s="60"/>
      <c r="H2155" s="4"/>
    </row>
    <row r="2156" spans="7:8" x14ac:dyDescent="0.2">
      <c r="G2156" s="60"/>
      <c r="H2156" s="4"/>
    </row>
    <row r="2157" spans="7:8" x14ac:dyDescent="0.2">
      <c r="G2157" s="60"/>
      <c r="H2157" s="4"/>
    </row>
    <row r="2158" spans="7:8" x14ac:dyDescent="0.2">
      <c r="G2158" s="60"/>
      <c r="H2158" s="4"/>
    </row>
    <row r="2159" spans="7:8" x14ac:dyDescent="0.2">
      <c r="G2159" s="60"/>
      <c r="H2159" s="4"/>
    </row>
    <row r="2160" spans="7:8" x14ac:dyDescent="0.2">
      <c r="G2160" s="60"/>
      <c r="H2160" s="4"/>
    </row>
    <row r="2161" spans="7:8" x14ac:dyDescent="0.2">
      <c r="G2161" s="60"/>
      <c r="H2161" s="4"/>
    </row>
    <row r="2162" spans="7:8" x14ac:dyDescent="0.2">
      <c r="G2162" s="60"/>
      <c r="H2162" s="4"/>
    </row>
    <row r="2163" spans="7:8" x14ac:dyDescent="0.2">
      <c r="G2163" s="60"/>
      <c r="H2163" s="4"/>
    </row>
    <row r="2164" spans="7:8" x14ac:dyDescent="0.2">
      <c r="G2164" s="60"/>
      <c r="H2164" s="4"/>
    </row>
    <row r="2165" spans="7:8" x14ac:dyDescent="0.2">
      <c r="G2165" s="60"/>
      <c r="H2165" s="4"/>
    </row>
    <row r="2166" spans="7:8" x14ac:dyDescent="0.2">
      <c r="G2166" s="60"/>
      <c r="H2166" s="4"/>
    </row>
    <row r="2167" spans="7:8" x14ac:dyDescent="0.2">
      <c r="G2167" s="60"/>
      <c r="H2167" s="4"/>
    </row>
    <row r="2168" spans="7:8" x14ac:dyDescent="0.2">
      <c r="G2168" s="60"/>
      <c r="H2168" s="4"/>
    </row>
    <row r="2169" spans="7:8" x14ac:dyDescent="0.2">
      <c r="G2169" s="60"/>
      <c r="H2169" s="4"/>
    </row>
    <row r="2170" spans="7:8" x14ac:dyDescent="0.2">
      <c r="G2170" s="60"/>
      <c r="H2170" s="4"/>
    </row>
    <row r="2171" spans="7:8" x14ac:dyDescent="0.2">
      <c r="G2171" s="60"/>
      <c r="H2171" s="4"/>
    </row>
    <row r="2172" spans="7:8" x14ac:dyDescent="0.2">
      <c r="G2172" s="60"/>
      <c r="H2172" s="4"/>
    </row>
    <row r="2173" spans="7:8" x14ac:dyDescent="0.2">
      <c r="G2173" s="60"/>
      <c r="H2173" s="4"/>
    </row>
    <row r="2174" spans="7:8" x14ac:dyDescent="0.2">
      <c r="G2174" s="60"/>
      <c r="H2174" s="4"/>
    </row>
    <row r="2175" spans="7:8" x14ac:dyDescent="0.2">
      <c r="G2175" s="60"/>
      <c r="H2175" s="4"/>
    </row>
    <row r="2176" spans="7:8" x14ac:dyDescent="0.2">
      <c r="G2176" s="60"/>
      <c r="H2176" s="4"/>
    </row>
    <row r="2177" spans="7:8" x14ac:dyDescent="0.2">
      <c r="G2177" s="60"/>
      <c r="H2177" s="4"/>
    </row>
    <row r="2178" spans="7:8" x14ac:dyDescent="0.2">
      <c r="G2178" s="60"/>
      <c r="H2178" s="4"/>
    </row>
    <row r="2179" spans="7:8" x14ac:dyDescent="0.2">
      <c r="G2179" s="60"/>
      <c r="H2179" s="4"/>
    </row>
    <row r="2180" spans="7:8" x14ac:dyDescent="0.2">
      <c r="G2180" s="60"/>
      <c r="H2180" s="4"/>
    </row>
    <row r="2181" spans="7:8" x14ac:dyDescent="0.2">
      <c r="G2181" s="60"/>
      <c r="H2181" s="4"/>
    </row>
    <row r="2182" spans="7:8" x14ac:dyDescent="0.2">
      <c r="G2182" s="60"/>
      <c r="H2182" s="4"/>
    </row>
    <row r="2183" spans="7:8" x14ac:dyDescent="0.2">
      <c r="G2183" s="60"/>
      <c r="H2183" s="4"/>
    </row>
    <row r="2184" spans="7:8" x14ac:dyDescent="0.2">
      <c r="G2184" s="60"/>
      <c r="H2184" s="4"/>
    </row>
    <row r="2185" spans="7:8" x14ac:dyDescent="0.2">
      <c r="G2185" s="60"/>
      <c r="H2185" s="4"/>
    </row>
    <row r="2186" spans="7:8" x14ac:dyDescent="0.2">
      <c r="G2186" s="60"/>
      <c r="H2186" s="4"/>
    </row>
    <row r="2187" spans="7:8" x14ac:dyDescent="0.2">
      <c r="G2187" s="60"/>
      <c r="H2187" s="4"/>
    </row>
    <row r="2188" spans="7:8" x14ac:dyDescent="0.2">
      <c r="G2188" s="60"/>
      <c r="H2188" s="4"/>
    </row>
    <row r="2189" spans="7:8" x14ac:dyDescent="0.2">
      <c r="G2189" s="60"/>
      <c r="H2189" s="4"/>
    </row>
    <row r="2190" spans="7:8" x14ac:dyDescent="0.2">
      <c r="G2190" s="60"/>
      <c r="H2190" s="4"/>
    </row>
    <row r="2191" spans="7:8" x14ac:dyDescent="0.2">
      <c r="G2191" s="60"/>
      <c r="H2191" s="4"/>
    </row>
    <row r="2192" spans="7:8" x14ac:dyDescent="0.2">
      <c r="G2192" s="60"/>
      <c r="H2192" s="4"/>
    </row>
    <row r="2193" spans="7:8" x14ac:dyDescent="0.2">
      <c r="G2193" s="60"/>
      <c r="H2193" s="4"/>
    </row>
    <row r="2194" spans="7:8" x14ac:dyDescent="0.2">
      <c r="G2194" s="60"/>
      <c r="H2194" s="4"/>
    </row>
    <row r="2195" spans="7:8" x14ac:dyDescent="0.2">
      <c r="G2195" s="60"/>
      <c r="H2195" s="4"/>
    </row>
    <row r="2196" spans="7:8" x14ac:dyDescent="0.2">
      <c r="G2196" s="60"/>
      <c r="H2196" s="4"/>
    </row>
    <row r="2197" spans="7:8" x14ac:dyDescent="0.2">
      <c r="G2197" s="60"/>
      <c r="H2197" s="4"/>
    </row>
    <row r="2198" spans="7:8" x14ac:dyDescent="0.2">
      <c r="G2198" s="60"/>
      <c r="H2198" s="4"/>
    </row>
    <row r="2199" spans="7:8" x14ac:dyDescent="0.2">
      <c r="G2199" s="60"/>
      <c r="H2199" s="4"/>
    </row>
    <row r="2200" spans="7:8" x14ac:dyDescent="0.2">
      <c r="G2200" s="60"/>
      <c r="H2200" s="4"/>
    </row>
    <row r="2201" spans="7:8" x14ac:dyDescent="0.2">
      <c r="G2201" s="60"/>
      <c r="H2201" s="4"/>
    </row>
    <row r="2202" spans="7:8" x14ac:dyDescent="0.2">
      <c r="G2202" s="60"/>
      <c r="H2202" s="4"/>
    </row>
    <row r="2203" spans="7:8" x14ac:dyDescent="0.2">
      <c r="G2203" s="60"/>
      <c r="H2203" s="4"/>
    </row>
    <row r="2204" spans="7:8" x14ac:dyDescent="0.2">
      <c r="G2204" s="60"/>
      <c r="H2204" s="4"/>
    </row>
    <row r="2205" spans="7:8" x14ac:dyDescent="0.2">
      <c r="G2205" s="60"/>
      <c r="H2205" s="4"/>
    </row>
    <row r="2206" spans="7:8" x14ac:dyDescent="0.2">
      <c r="G2206" s="60"/>
      <c r="H2206" s="4"/>
    </row>
    <row r="2207" spans="7:8" x14ac:dyDescent="0.2">
      <c r="G2207" s="60"/>
      <c r="H2207" s="4"/>
    </row>
    <row r="2208" spans="7:8" x14ac:dyDescent="0.2">
      <c r="G2208" s="60"/>
      <c r="H2208" s="4"/>
    </row>
    <row r="2209" spans="7:8" x14ac:dyDescent="0.2">
      <c r="G2209" s="60"/>
      <c r="H2209" s="4"/>
    </row>
    <row r="2210" spans="7:8" x14ac:dyDescent="0.2">
      <c r="G2210" s="60"/>
      <c r="H2210" s="4"/>
    </row>
    <row r="2211" spans="7:8" x14ac:dyDescent="0.2">
      <c r="G2211" s="60"/>
      <c r="H2211" s="4"/>
    </row>
    <row r="2212" spans="7:8" x14ac:dyDescent="0.2">
      <c r="G2212" s="60"/>
      <c r="H2212" s="4"/>
    </row>
    <row r="2213" spans="7:8" x14ac:dyDescent="0.2">
      <c r="G2213" s="60"/>
      <c r="H2213" s="4"/>
    </row>
    <row r="2214" spans="7:8" x14ac:dyDescent="0.2">
      <c r="G2214" s="60"/>
      <c r="H2214" s="4"/>
    </row>
    <row r="2215" spans="7:8" x14ac:dyDescent="0.2">
      <c r="G2215" s="60"/>
      <c r="H2215" s="4"/>
    </row>
    <row r="2216" spans="7:8" x14ac:dyDescent="0.2">
      <c r="G2216" s="60"/>
      <c r="H2216" s="4"/>
    </row>
    <row r="2217" spans="7:8" x14ac:dyDescent="0.2">
      <c r="G2217" s="60"/>
      <c r="H2217" s="4"/>
    </row>
    <row r="2218" spans="7:8" x14ac:dyDescent="0.2">
      <c r="G2218" s="60"/>
      <c r="H2218" s="4"/>
    </row>
    <row r="2219" spans="7:8" x14ac:dyDescent="0.2">
      <c r="G2219" s="60"/>
      <c r="H2219" s="4"/>
    </row>
    <row r="2220" spans="7:8" x14ac:dyDescent="0.2">
      <c r="G2220" s="60"/>
      <c r="H2220" s="4"/>
    </row>
    <row r="2221" spans="7:8" x14ac:dyDescent="0.2">
      <c r="G2221" s="60"/>
      <c r="H2221" s="4"/>
    </row>
    <row r="2222" spans="7:8" x14ac:dyDescent="0.2">
      <c r="G2222" s="60"/>
      <c r="H2222" s="4"/>
    </row>
    <row r="2223" spans="7:8" x14ac:dyDescent="0.2">
      <c r="G2223" s="60"/>
      <c r="H2223" s="4"/>
    </row>
    <row r="2224" spans="7:8" x14ac:dyDescent="0.2">
      <c r="G2224" s="60"/>
      <c r="H2224" s="4"/>
    </row>
    <row r="2225" spans="7:8" x14ac:dyDescent="0.2">
      <c r="G2225" s="60"/>
      <c r="H2225" s="4"/>
    </row>
    <row r="2226" spans="7:8" x14ac:dyDescent="0.2">
      <c r="G2226" s="60"/>
      <c r="H2226" s="4"/>
    </row>
    <row r="2227" spans="7:8" x14ac:dyDescent="0.2">
      <c r="G2227" s="60"/>
      <c r="H2227" s="4"/>
    </row>
    <row r="2228" spans="7:8" x14ac:dyDescent="0.2">
      <c r="G2228" s="60"/>
      <c r="H2228" s="4"/>
    </row>
    <row r="2229" spans="7:8" x14ac:dyDescent="0.2">
      <c r="G2229" s="60"/>
      <c r="H2229" s="4"/>
    </row>
    <row r="2230" spans="7:8" x14ac:dyDescent="0.2">
      <c r="G2230" s="60"/>
      <c r="H2230" s="4"/>
    </row>
    <row r="2231" spans="7:8" x14ac:dyDescent="0.2">
      <c r="G2231" s="60"/>
      <c r="H2231" s="4"/>
    </row>
    <row r="2232" spans="7:8" x14ac:dyDescent="0.2">
      <c r="G2232" s="60"/>
      <c r="H2232" s="4"/>
    </row>
    <row r="2233" spans="7:8" x14ac:dyDescent="0.2">
      <c r="G2233" s="60"/>
      <c r="H2233" s="4"/>
    </row>
    <row r="2234" spans="7:8" x14ac:dyDescent="0.2">
      <c r="G2234" s="60"/>
      <c r="H2234" s="4"/>
    </row>
    <row r="2235" spans="7:8" x14ac:dyDescent="0.2">
      <c r="G2235" s="60"/>
      <c r="H2235" s="4"/>
    </row>
    <row r="2236" spans="7:8" x14ac:dyDescent="0.2">
      <c r="G2236" s="60"/>
      <c r="H2236" s="4"/>
    </row>
    <row r="2237" spans="7:8" x14ac:dyDescent="0.2">
      <c r="G2237" s="60"/>
      <c r="H2237" s="4"/>
    </row>
    <row r="2238" spans="7:8" x14ac:dyDescent="0.2">
      <c r="G2238" s="60"/>
      <c r="H2238" s="4"/>
    </row>
    <row r="2239" spans="7:8" x14ac:dyDescent="0.2">
      <c r="G2239" s="60"/>
      <c r="H2239" s="4"/>
    </row>
    <row r="2240" spans="7:8" x14ac:dyDescent="0.2">
      <c r="G2240" s="60"/>
      <c r="H2240" s="4"/>
    </row>
    <row r="2241" spans="7:8" x14ac:dyDescent="0.2">
      <c r="G2241" s="60"/>
      <c r="H2241" s="4"/>
    </row>
    <row r="2242" spans="7:8" x14ac:dyDescent="0.2">
      <c r="G2242" s="60"/>
      <c r="H2242" s="4"/>
    </row>
    <row r="2243" spans="7:8" x14ac:dyDescent="0.2">
      <c r="G2243" s="60"/>
      <c r="H2243" s="4"/>
    </row>
    <row r="2244" spans="7:8" x14ac:dyDescent="0.2">
      <c r="G2244" s="60"/>
      <c r="H2244" s="4"/>
    </row>
    <row r="2245" spans="7:8" x14ac:dyDescent="0.2">
      <c r="G2245" s="60"/>
      <c r="H2245" s="4"/>
    </row>
    <row r="2246" spans="7:8" x14ac:dyDescent="0.2">
      <c r="G2246" s="60"/>
      <c r="H2246" s="4"/>
    </row>
    <row r="2247" spans="7:8" x14ac:dyDescent="0.2">
      <c r="G2247" s="60"/>
      <c r="H2247" s="4"/>
    </row>
    <row r="2248" spans="7:8" x14ac:dyDescent="0.2">
      <c r="G2248" s="60"/>
      <c r="H2248" s="4"/>
    </row>
    <row r="2249" spans="7:8" x14ac:dyDescent="0.2">
      <c r="G2249" s="60"/>
      <c r="H2249" s="4"/>
    </row>
    <row r="2250" spans="7:8" x14ac:dyDescent="0.2">
      <c r="G2250" s="60"/>
      <c r="H2250" s="4"/>
    </row>
    <row r="2251" spans="7:8" x14ac:dyDescent="0.2">
      <c r="G2251" s="60"/>
      <c r="H2251" s="4"/>
    </row>
    <row r="2252" spans="7:8" x14ac:dyDescent="0.2">
      <c r="G2252" s="60"/>
      <c r="H2252" s="4"/>
    </row>
    <row r="2253" spans="7:8" x14ac:dyDescent="0.2">
      <c r="G2253" s="60"/>
      <c r="H2253" s="4"/>
    </row>
    <row r="2254" spans="7:8" x14ac:dyDescent="0.2">
      <c r="G2254" s="60"/>
      <c r="H2254" s="4"/>
    </row>
    <row r="2255" spans="7:8" x14ac:dyDescent="0.2">
      <c r="G2255" s="60"/>
      <c r="H2255" s="4"/>
    </row>
    <row r="2256" spans="7:8" x14ac:dyDescent="0.2">
      <c r="G2256" s="60"/>
      <c r="H2256" s="4"/>
    </row>
    <row r="2257" spans="7:8" x14ac:dyDescent="0.2">
      <c r="G2257" s="60"/>
      <c r="H2257" s="4"/>
    </row>
    <row r="2258" spans="7:8" x14ac:dyDescent="0.2">
      <c r="G2258" s="60"/>
      <c r="H2258" s="4"/>
    </row>
    <row r="2259" spans="7:8" x14ac:dyDescent="0.2">
      <c r="G2259" s="60"/>
      <c r="H2259" s="4"/>
    </row>
    <row r="2260" spans="7:8" x14ac:dyDescent="0.2">
      <c r="G2260" s="60"/>
      <c r="H2260" s="4"/>
    </row>
    <row r="2261" spans="7:8" x14ac:dyDescent="0.2">
      <c r="G2261" s="60"/>
      <c r="H2261" s="4"/>
    </row>
    <row r="2262" spans="7:8" x14ac:dyDescent="0.2">
      <c r="G2262" s="60"/>
      <c r="H2262" s="4"/>
    </row>
    <row r="2263" spans="7:8" x14ac:dyDescent="0.2">
      <c r="G2263" s="60"/>
      <c r="H2263" s="4"/>
    </row>
    <row r="2264" spans="7:8" x14ac:dyDescent="0.2">
      <c r="G2264" s="60"/>
      <c r="H2264" s="4"/>
    </row>
    <row r="2265" spans="7:8" x14ac:dyDescent="0.2">
      <c r="G2265" s="60"/>
      <c r="H2265" s="4"/>
    </row>
    <row r="2266" spans="7:8" x14ac:dyDescent="0.2">
      <c r="G2266" s="60"/>
      <c r="H2266" s="4"/>
    </row>
    <row r="2267" spans="7:8" x14ac:dyDescent="0.2">
      <c r="G2267" s="60"/>
      <c r="H2267" s="4"/>
    </row>
    <row r="2268" spans="7:8" x14ac:dyDescent="0.2">
      <c r="G2268" s="60"/>
      <c r="H2268" s="4"/>
    </row>
    <row r="2269" spans="7:8" x14ac:dyDescent="0.2">
      <c r="G2269" s="60"/>
      <c r="H2269" s="4"/>
    </row>
    <row r="2270" spans="7:8" x14ac:dyDescent="0.2">
      <c r="G2270" s="60"/>
      <c r="H2270" s="4"/>
    </row>
    <row r="2271" spans="7:8" x14ac:dyDescent="0.2">
      <c r="G2271" s="60"/>
      <c r="H2271" s="4"/>
    </row>
    <row r="2272" spans="7:8" x14ac:dyDescent="0.2">
      <c r="G2272" s="60"/>
      <c r="H2272" s="4"/>
    </row>
    <row r="2273" spans="7:8" x14ac:dyDescent="0.2">
      <c r="G2273" s="60"/>
      <c r="H2273" s="4"/>
    </row>
    <row r="2274" spans="7:8" x14ac:dyDescent="0.2">
      <c r="G2274" s="60"/>
      <c r="H2274" s="4"/>
    </row>
    <row r="2275" spans="7:8" x14ac:dyDescent="0.2">
      <c r="G2275" s="60"/>
      <c r="H2275" s="4"/>
    </row>
    <row r="2276" spans="7:8" x14ac:dyDescent="0.2">
      <c r="G2276" s="60"/>
      <c r="H2276" s="4"/>
    </row>
    <row r="2277" spans="7:8" x14ac:dyDescent="0.2">
      <c r="G2277" s="60"/>
      <c r="H2277" s="4"/>
    </row>
    <row r="2278" spans="7:8" x14ac:dyDescent="0.2">
      <c r="G2278" s="60"/>
      <c r="H2278" s="4"/>
    </row>
    <row r="2279" spans="7:8" x14ac:dyDescent="0.2">
      <c r="G2279" s="60"/>
      <c r="H2279" s="4"/>
    </row>
    <row r="2280" spans="7:8" x14ac:dyDescent="0.2">
      <c r="G2280" s="60"/>
      <c r="H2280" s="4"/>
    </row>
    <row r="2281" spans="7:8" x14ac:dyDescent="0.2">
      <c r="G2281" s="60"/>
      <c r="H2281" s="4"/>
    </row>
    <row r="2282" spans="7:8" x14ac:dyDescent="0.2">
      <c r="G2282" s="60"/>
      <c r="H2282" s="4"/>
    </row>
    <row r="2283" spans="7:8" x14ac:dyDescent="0.2">
      <c r="G2283" s="60"/>
      <c r="H2283" s="4"/>
    </row>
    <row r="2284" spans="7:8" x14ac:dyDescent="0.2">
      <c r="G2284" s="60"/>
      <c r="H2284" s="4"/>
    </row>
    <row r="2285" spans="7:8" x14ac:dyDescent="0.2">
      <c r="G2285" s="60"/>
      <c r="H2285" s="4"/>
    </row>
    <row r="2286" spans="7:8" x14ac:dyDescent="0.2">
      <c r="G2286" s="60"/>
      <c r="H2286" s="4"/>
    </row>
    <row r="2287" spans="7:8" x14ac:dyDescent="0.2">
      <c r="G2287" s="60"/>
      <c r="H2287" s="4"/>
    </row>
    <row r="2288" spans="7:8" x14ac:dyDescent="0.2">
      <c r="G2288" s="60"/>
      <c r="H2288" s="4"/>
    </row>
    <row r="2289" spans="7:8" x14ac:dyDescent="0.2">
      <c r="G2289" s="60"/>
      <c r="H2289" s="4"/>
    </row>
    <row r="2290" spans="7:8" x14ac:dyDescent="0.2">
      <c r="G2290" s="60"/>
      <c r="H2290" s="4"/>
    </row>
    <row r="2291" spans="7:8" x14ac:dyDescent="0.2">
      <c r="G2291" s="60"/>
      <c r="H2291" s="4"/>
    </row>
    <row r="2292" spans="7:8" x14ac:dyDescent="0.2">
      <c r="G2292" s="60"/>
      <c r="H2292" s="4"/>
    </row>
    <row r="2293" spans="7:8" x14ac:dyDescent="0.2">
      <c r="G2293" s="60"/>
      <c r="H2293" s="4"/>
    </row>
    <row r="2294" spans="7:8" x14ac:dyDescent="0.2">
      <c r="G2294" s="60"/>
      <c r="H2294" s="4"/>
    </row>
    <row r="2295" spans="7:8" x14ac:dyDescent="0.2">
      <c r="G2295" s="60"/>
      <c r="H2295" s="4"/>
    </row>
    <row r="2296" spans="7:8" x14ac:dyDescent="0.2">
      <c r="G2296" s="60"/>
      <c r="H2296" s="4"/>
    </row>
    <row r="2297" spans="7:8" x14ac:dyDescent="0.2">
      <c r="G2297" s="60"/>
      <c r="H2297" s="4"/>
    </row>
    <row r="2298" spans="7:8" x14ac:dyDescent="0.2">
      <c r="G2298" s="60"/>
      <c r="H2298" s="4"/>
    </row>
    <row r="2299" spans="7:8" x14ac:dyDescent="0.2">
      <c r="G2299" s="60"/>
      <c r="H2299" s="4"/>
    </row>
    <row r="2300" spans="7:8" x14ac:dyDescent="0.2">
      <c r="G2300" s="60"/>
      <c r="H2300" s="4"/>
    </row>
    <row r="2301" spans="7:8" x14ac:dyDescent="0.2">
      <c r="G2301" s="60"/>
      <c r="H2301" s="4"/>
    </row>
    <row r="2302" spans="7:8" x14ac:dyDescent="0.2">
      <c r="G2302" s="60"/>
      <c r="H2302" s="4"/>
    </row>
    <row r="2303" spans="7:8" x14ac:dyDescent="0.2">
      <c r="G2303" s="60"/>
      <c r="H2303" s="4"/>
    </row>
    <row r="2304" spans="7:8" x14ac:dyDescent="0.2">
      <c r="G2304" s="60"/>
      <c r="H2304" s="4"/>
    </row>
    <row r="2305" spans="7:8" x14ac:dyDescent="0.2">
      <c r="G2305" s="60"/>
      <c r="H2305" s="4"/>
    </row>
    <row r="2306" spans="7:8" x14ac:dyDescent="0.2">
      <c r="G2306" s="60"/>
      <c r="H2306" s="4"/>
    </row>
    <row r="2307" spans="7:8" x14ac:dyDescent="0.2">
      <c r="G2307" s="60"/>
      <c r="H2307" s="4"/>
    </row>
    <row r="2308" spans="7:8" x14ac:dyDescent="0.2">
      <c r="G2308" s="60"/>
      <c r="H2308" s="4"/>
    </row>
    <row r="2309" spans="7:8" x14ac:dyDescent="0.2">
      <c r="G2309" s="60"/>
      <c r="H2309" s="4"/>
    </row>
    <row r="2310" spans="7:8" x14ac:dyDescent="0.2">
      <c r="G2310" s="60"/>
      <c r="H2310" s="4"/>
    </row>
    <row r="2311" spans="7:8" x14ac:dyDescent="0.2">
      <c r="G2311" s="60"/>
      <c r="H2311" s="4"/>
    </row>
    <row r="2312" spans="7:8" x14ac:dyDescent="0.2">
      <c r="G2312" s="60"/>
      <c r="H2312" s="4"/>
    </row>
    <row r="2313" spans="7:8" x14ac:dyDescent="0.2">
      <c r="G2313" s="60"/>
      <c r="H2313" s="4"/>
    </row>
    <row r="2314" spans="7:8" x14ac:dyDescent="0.2">
      <c r="G2314" s="60"/>
      <c r="H2314" s="4"/>
    </row>
    <row r="2315" spans="7:8" x14ac:dyDescent="0.2">
      <c r="G2315" s="60"/>
      <c r="H2315" s="4"/>
    </row>
    <row r="2316" spans="7:8" x14ac:dyDescent="0.2">
      <c r="G2316" s="60"/>
      <c r="H2316" s="4"/>
    </row>
    <row r="2317" spans="7:8" x14ac:dyDescent="0.2">
      <c r="G2317" s="60"/>
      <c r="H2317" s="4"/>
    </row>
    <row r="2318" spans="7:8" x14ac:dyDescent="0.2">
      <c r="G2318" s="60"/>
      <c r="H2318" s="4"/>
    </row>
    <row r="2319" spans="7:8" x14ac:dyDescent="0.2">
      <c r="G2319" s="60"/>
      <c r="H2319" s="4"/>
    </row>
    <row r="2320" spans="7:8" x14ac:dyDescent="0.2">
      <c r="G2320" s="60"/>
      <c r="H2320" s="4"/>
    </row>
    <row r="2321" spans="7:8" x14ac:dyDescent="0.2">
      <c r="G2321" s="60"/>
      <c r="H2321" s="4"/>
    </row>
    <row r="2322" spans="7:8" x14ac:dyDescent="0.2">
      <c r="G2322" s="60"/>
      <c r="H2322" s="4"/>
    </row>
    <row r="2323" spans="7:8" x14ac:dyDescent="0.2">
      <c r="G2323" s="60"/>
      <c r="H2323" s="4"/>
    </row>
    <row r="2324" spans="7:8" x14ac:dyDescent="0.2">
      <c r="G2324" s="60"/>
      <c r="H2324" s="4"/>
    </row>
    <row r="2325" spans="7:8" x14ac:dyDescent="0.2">
      <c r="G2325" s="60"/>
      <c r="H2325" s="4"/>
    </row>
    <row r="2326" spans="7:8" x14ac:dyDescent="0.2">
      <c r="G2326" s="60"/>
      <c r="H2326" s="4"/>
    </row>
    <row r="2327" spans="7:8" x14ac:dyDescent="0.2">
      <c r="G2327" s="60"/>
      <c r="H2327" s="4"/>
    </row>
    <row r="2328" spans="7:8" x14ac:dyDescent="0.2">
      <c r="G2328" s="60"/>
      <c r="H2328" s="4"/>
    </row>
    <row r="2329" spans="7:8" x14ac:dyDescent="0.2">
      <c r="G2329" s="60"/>
      <c r="H2329" s="4"/>
    </row>
    <row r="2330" spans="7:8" x14ac:dyDescent="0.2">
      <c r="G2330" s="60"/>
      <c r="H2330" s="4"/>
    </row>
    <row r="2331" spans="7:8" x14ac:dyDescent="0.2">
      <c r="G2331" s="60"/>
      <c r="H2331" s="4"/>
    </row>
    <row r="2332" spans="7:8" x14ac:dyDescent="0.2">
      <c r="G2332" s="60"/>
      <c r="H2332" s="4"/>
    </row>
    <row r="2333" spans="7:8" x14ac:dyDescent="0.2">
      <c r="G2333" s="60"/>
      <c r="H2333" s="4"/>
    </row>
    <row r="2334" spans="7:8" x14ac:dyDescent="0.2">
      <c r="G2334" s="60"/>
      <c r="H2334" s="4"/>
    </row>
    <row r="2335" spans="7:8" x14ac:dyDescent="0.2">
      <c r="G2335" s="60"/>
      <c r="H2335" s="4"/>
    </row>
    <row r="2336" spans="7:8" x14ac:dyDescent="0.2">
      <c r="G2336" s="60"/>
      <c r="H2336" s="4"/>
    </row>
    <row r="2337" spans="7:8" x14ac:dyDescent="0.2">
      <c r="G2337" s="60"/>
      <c r="H2337" s="4"/>
    </row>
    <row r="2338" spans="7:8" x14ac:dyDescent="0.2">
      <c r="G2338" s="60"/>
      <c r="H2338" s="4"/>
    </row>
    <row r="2339" spans="7:8" x14ac:dyDescent="0.2">
      <c r="G2339" s="60"/>
      <c r="H2339" s="4"/>
    </row>
    <row r="2340" spans="7:8" x14ac:dyDescent="0.2">
      <c r="G2340" s="60"/>
      <c r="H2340" s="4"/>
    </row>
    <row r="2341" spans="7:8" x14ac:dyDescent="0.2">
      <c r="G2341" s="60"/>
      <c r="H2341" s="4"/>
    </row>
    <row r="2342" spans="7:8" x14ac:dyDescent="0.2">
      <c r="G2342" s="60"/>
      <c r="H2342" s="4"/>
    </row>
    <row r="2343" spans="7:8" x14ac:dyDescent="0.2">
      <c r="G2343" s="60"/>
      <c r="H2343" s="4"/>
    </row>
    <row r="2344" spans="7:8" x14ac:dyDescent="0.2">
      <c r="G2344" s="60"/>
      <c r="H2344" s="4"/>
    </row>
    <row r="2345" spans="7:8" x14ac:dyDescent="0.2">
      <c r="G2345" s="60"/>
      <c r="H2345" s="4"/>
    </row>
    <row r="2346" spans="7:8" x14ac:dyDescent="0.2">
      <c r="G2346" s="60"/>
      <c r="H2346" s="4"/>
    </row>
    <row r="2347" spans="7:8" x14ac:dyDescent="0.2">
      <c r="G2347" s="60"/>
      <c r="H2347" s="4"/>
    </row>
    <row r="2348" spans="7:8" x14ac:dyDescent="0.2">
      <c r="G2348" s="60"/>
      <c r="H2348" s="4"/>
    </row>
    <row r="2349" spans="7:8" x14ac:dyDescent="0.2">
      <c r="G2349" s="60"/>
      <c r="H2349" s="4"/>
    </row>
    <row r="2350" spans="7:8" x14ac:dyDescent="0.2">
      <c r="G2350" s="60"/>
      <c r="H2350" s="4"/>
    </row>
    <row r="2351" spans="7:8" x14ac:dyDescent="0.2">
      <c r="G2351" s="60"/>
      <c r="H2351" s="4"/>
    </row>
    <row r="2352" spans="7:8" x14ac:dyDescent="0.2">
      <c r="G2352" s="60"/>
      <c r="H2352" s="4"/>
    </row>
    <row r="2353" spans="7:8" x14ac:dyDescent="0.2">
      <c r="G2353" s="60"/>
      <c r="H2353" s="4"/>
    </row>
    <row r="2354" spans="7:8" x14ac:dyDescent="0.2">
      <c r="G2354" s="60"/>
      <c r="H2354" s="4"/>
    </row>
    <row r="2355" spans="7:8" x14ac:dyDescent="0.2">
      <c r="G2355" s="60"/>
      <c r="H2355" s="4"/>
    </row>
    <row r="2356" spans="7:8" x14ac:dyDescent="0.2">
      <c r="G2356" s="60"/>
      <c r="H2356" s="4"/>
    </row>
    <row r="2357" spans="7:8" x14ac:dyDescent="0.2">
      <c r="G2357" s="60"/>
      <c r="H2357" s="4"/>
    </row>
    <row r="2358" spans="7:8" x14ac:dyDescent="0.2">
      <c r="G2358" s="60"/>
      <c r="H2358" s="4"/>
    </row>
    <row r="2359" spans="7:8" x14ac:dyDescent="0.2">
      <c r="G2359" s="60"/>
      <c r="H2359" s="4"/>
    </row>
    <row r="2360" spans="7:8" x14ac:dyDescent="0.2">
      <c r="G2360" s="60"/>
      <c r="H2360" s="4"/>
    </row>
    <row r="2361" spans="7:8" x14ac:dyDescent="0.2">
      <c r="G2361" s="60"/>
      <c r="H2361" s="4"/>
    </row>
    <row r="2362" spans="7:8" x14ac:dyDescent="0.2">
      <c r="G2362" s="60"/>
      <c r="H2362" s="4"/>
    </row>
    <row r="2363" spans="7:8" x14ac:dyDescent="0.2">
      <c r="G2363" s="60"/>
      <c r="H2363" s="4"/>
    </row>
    <row r="2364" spans="7:8" x14ac:dyDescent="0.2">
      <c r="G2364" s="60"/>
      <c r="H2364" s="4"/>
    </row>
    <row r="2365" spans="7:8" x14ac:dyDescent="0.2">
      <c r="G2365" s="60"/>
      <c r="H2365" s="4"/>
    </row>
    <row r="2366" spans="7:8" x14ac:dyDescent="0.2">
      <c r="G2366" s="60"/>
      <c r="H2366" s="4"/>
    </row>
    <row r="2367" spans="7:8" x14ac:dyDescent="0.2">
      <c r="G2367" s="60"/>
      <c r="H2367" s="4"/>
    </row>
    <row r="2368" spans="7:8" x14ac:dyDescent="0.2">
      <c r="G2368" s="60"/>
      <c r="H2368" s="4"/>
    </row>
    <row r="2369" spans="7:8" x14ac:dyDescent="0.2">
      <c r="G2369" s="60"/>
      <c r="H2369" s="4"/>
    </row>
    <row r="2370" spans="7:8" x14ac:dyDescent="0.2">
      <c r="G2370" s="60"/>
      <c r="H2370" s="4"/>
    </row>
    <row r="2371" spans="7:8" x14ac:dyDescent="0.2">
      <c r="G2371" s="60"/>
      <c r="H2371" s="4"/>
    </row>
    <row r="2372" spans="7:8" x14ac:dyDescent="0.2">
      <c r="G2372" s="60"/>
      <c r="H2372" s="4"/>
    </row>
    <row r="2373" spans="7:8" x14ac:dyDescent="0.2">
      <c r="G2373" s="60"/>
      <c r="H2373" s="4"/>
    </row>
    <row r="2374" spans="7:8" x14ac:dyDescent="0.2">
      <c r="G2374" s="60"/>
      <c r="H2374" s="4"/>
    </row>
    <row r="2375" spans="7:8" x14ac:dyDescent="0.2">
      <c r="G2375" s="60"/>
      <c r="H2375" s="4"/>
    </row>
    <row r="2376" spans="7:8" x14ac:dyDescent="0.2">
      <c r="G2376" s="60"/>
      <c r="H2376" s="4"/>
    </row>
    <row r="2377" spans="7:8" x14ac:dyDescent="0.2">
      <c r="G2377" s="60"/>
      <c r="H2377" s="4"/>
    </row>
    <row r="2378" spans="7:8" x14ac:dyDescent="0.2">
      <c r="G2378" s="60"/>
      <c r="H2378" s="4"/>
    </row>
    <row r="2379" spans="7:8" x14ac:dyDescent="0.2">
      <c r="G2379" s="60"/>
      <c r="H2379" s="4"/>
    </row>
    <row r="2380" spans="7:8" x14ac:dyDescent="0.2">
      <c r="G2380" s="60"/>
      <c r="H2380" s="4"/>
    </row>
    <row r="2381" spans="7:8" x14ac:dyDescent="0.2">
      <c r="G2381" s="60"/>
      <c r="H2381" s="4"/>
    </row>
    <row r="2382" spans="7:8" x14ac:dyDescent="0.2">
      <c r="G2382" s="60"/>
      <c r="H2382" s="4"/>
    </row>
    <row r="2383" spans="7:8" x14ac:dyDescent="0.2">
      <c r="G2383" s="60"/>
      <c r="H2383" s="4"/>
    </row>
    <row r="2384" spans="7:8" x14ac:dyDescent="0.2">
      <c r="G2384" s="60"/>
      <c r="H2384" s="4"/>
    </row>
    <row r="2385" spans="7:8" x14ac:dyDescent="0.2">
      <c r="G2385" s="60"/>
      <c r="H2385" s="4"/>
    </row>
    <row r="2386" spans="7:8" x14ac:dyDescent="0.2">
      <c r="G2386" s="60"/>
      <c r="H2386" s="4"/>
    </row>
    <row r="2387" spans="7:8" x14ac:dyDescent="0.2">
      <c r="G2387" s="60"/>
      <c r="H2387" s="4"/>
    </row>
    <row r="2388" spans="7:8" x14ac:dyDescent="0.2">
      <c r="G2388" s="60"/>
      <c r="H2388" s="4"/>
    </row>
    <row r="2389" spans="7:8" x14ac:dyDescent="0.2">
      <c r="G2389" s="60"/>
      <c r="H2389" s="4"/>
    </row>
    <row r="2390" spans="7:8" x14ac:dyDescent="0.2">
      <c r="G2390" s="60"/>
      <c r="H2390" s="4"/>
    </row>
    <row r="2391" spans="7:8" x14ac:dyDescent="0.2">
      <c r="G2391" s="60"/>
      <c r="H2391" s="4"/>
    </row>
    <row r="2392" spans="7:8" x14ac:dyDescent="0.2">
      <c r="G2392" s="60"/>
      <c r="H2392" s="4"/>
    </row>
    <row r="2393" spans="7:8" x14ac:dyDescent="0.2">
      <c r="G2393" s="60"/>
      <c r="H2393" s="4"/>
    </row>
    <row r="2394" spans="7:8" x14ac:dyDescent="0.2">
      <c r="G2394" s="60"/>
      <c r="H2394" s="4"/>
    </row>
    <row r="2395" spans="7:8" x14ac:dyDescent="0.2">
      <c r="G2395" s="60"/>
      <c r="H2395" s="4"/>
    </row>
    <row r="2396" spans="7:8" x14ac:dyDescent="0.2">
      <c r="G2396" s="60"/>
      <c r="H2396" s="4"/>
    </row>
    <row r="2397" spans="7:8" x14ac:dyDescent="0.2">
      <c r="G2397" s="60"/>
      <c r="H2397" s="4"/>
    </row>
    <row r="2398" spans="7:8" x14ac:dyDescent="0.2">
      <c r="G2398" s="60"/>
      <c r="H2398" s="4"/>
    </row>
    <row r="2399" spans="7:8" x14ac:dyDescent="0.2">
      <c r="G2399" s="60"/>
      <c r="H2399" s="4"/>
    </row>
    <row r="2400" spans="7:8" x14ac:dyDescent="0.2">
      <c r="G2400" s="60"/>
      <c r="H2400" s="4"/>
    </row>
    <row r="2401" spans="7:8" x14ac:dyDescent="0.2">
      <c r="G2401" s="60"/>
      <c r="H2401" s="4"/>
    </row>
    <row r="2402" spans="7:8" x14ac:dyDescent="0.2">
      <c r="G2402" s="60"/>
      <c r="H2402" s="4"/>
    </row>
    <row r="2403" spans="7:8" x14ac:dyDescent="0.2">
      <c r="G2403" s="60"/>
      <c r="H2403" s="4"/>
    </row>
    <row r="2404" spans="7:8" x14ac:dyDescent="0.2">
      <c r="G2404" s="60"/>
      <c r="H2404" s="4"/>
    </row>
    <row r="2405" spans="7:8" x14ac:dyDescent="0.2">
      <c r="G2405" s="60"/>
      <c r="H2405" s="4"/>
    </row>
    <row r="2406" spans="7:8" x14ac:dyDescent="0.2">
      <c r="G2406" s="60"/>
      <c r="H2406" s="4"/>
    </row>
    <row r="2407" spans="7:8" x14ac:dyDescent="0.2">
      <c r="G2407" s="60"/>
      <c r="H2407" s="4"/>
    </row>
    <row r="2408" spans="7:8" x14ac:dyDescent="0.2">
      <c r="G2408" s="60"/>
      <c r="H2408" s="4"/>
    </row>
    <row r="2409" spans="7:8" x14ac:dyDescent="0.2">
      <c r="G2409" s="60"/>
      <c r="H2409" s="4"/>
    </row>
    <row r="2410" spans="7:8" x14ac:dyDescent="0.2">
      <c r="G2410" s="60"/>
      <c r="H2410" s="4"/>
    </row>
    <row r="2411" spans="7:8" x14ac:dyDescent="0.2">
      <c r="G2411" s="60"/>
      <c r="H2411" s="4"/>
    </row>
    <row r="2412" spans="7:8" x14ac:dyDescent="0.2">
      <c r="G2412" s="60"/>
      <c r="H2412" s="4"/>
    </row>
    <row r="2413" spans="7:8" x14ac:dyDescent="0.2">
      <c r="G2413" s="60"/>
      <c r="H2413" s="4"/>
    </row>
    <row r="2414" spans="7:8" x14ac:dyDescent="0.2">
      <c r="G2414" s="60"/>
      <c r="H2414" s="4"/>
    </row>
    <row r="2415" spans="7:8" x14ac:dyDescent="0.2">
      <c r="G2415" s="60"/>
      <c r="H2415" s="4"/>
    </row>
    <row r="2416" spans="7:8" x14ac:dyDescent="0.2">
      <c r="G2416" s="60"/>
      <c r="H2416" s="4"/>
    </row>
    <row r="2417" spans="7:8" x14ac:dyDescent="0.2">
      <c r="G2417" s="60"/>
      <c r="H2417" s="4"/>
    </row>
    <row r="2418" spans="7:8" x14ac:dyDescent="0.2">
      <c r="G2418" s="60"/>
      <c r="H2418" s="4"/>
    </row>
    <row r="2419" spans="7:8" x14ac:dyDescent="0.2">
      <c r="G2419" s="60"/>
      <c r="H2419" s="4"/>
    </row>
    <row r="2420" spans="7:8" x14ac:dyDescent="0.2">
      <c r="G2420" s="60"/>
      <c r="H2420" s="4"/>
    </row>
    <row r="2421" spans="7:8" x14ac:dyDescent="0.2">
      <c r="G2421" s="60"/>
      <c r="H2421" s="4"/>
    </row>
    <row r="2422" spans="7:8" x14ac:dyDescent="0.2">
      <c r="G2422" s="60"/>
      <c r="H2422" s="4"/>
    </row>
    <row r="2423" spans="7:8" x14ac:dyDescent="0.2">
      <c r="G2423" s="60"/>
      <c r="H2423" s="4"/>
    </row>
    <row r="2424" spans="7:8" x14ac:dyDescent="0.2">
      <c r="G2424" s="60"/>
      <c r="H2424" s="4"/>
    </row>
    <row r="2425" spans="7:8" x14ac:dyDescent="0.2">
      <c r="G2425" s="60"/>
      <c r="H2425" s="4"/>
    </row>
    <row r="2426" spans="7:8" x14ac:dyDescent="0.2">
      <c r="G2426" s="60"/>
      <c r="H2426" s="4"/>
    </row>
    <row r="2427" spans="7:8" x14ac:dyDescent="0.2">
      <c r="G2427" s="60"/>
      <c r="H2427" s="4"/>
    </row>
    <row r="2428" spans="7:8" x14ac:dyDescent="0.2">
      <c r="G2428" s="60"/>
      <c r="H2428" s="4"/>
    </row>
    <row r="2429" spans="7:8" x14ac:dyDescent="0.2">
      <c r="G2429" s="60"/>
      <c r="H2429" s="4"/>
    </row>
    <row r="2430" spans="7:8" x14ac:dyDescent="0.2">
      <c r="G2430" s="60"/>
      <c r="H2430" s="4"/>
    </row>
    <row r="2431" spans="7:8" x14ac:dyDescent="0.2">
      <c r="G2431" s="60"/>
      <c r="H2431" s="4"/>
    </row>
    <row r="2432" spans="7:8" x14ac:dyDescent="0.2">
      <c r="G2432" s="60"/>
      <c r="H2432" s="4"/>
    </row>
    <row r="2433" spans="7:8" x14ac:dyDescent="0.2">
      <c r="G2433" s="60"/>
      <c r="H2433" s="4"/>
    </row>
    <row r="2434" spans="7:8" x14ac:dyDescent="0.2">
      <c r="G2434" s="60"/>
      <c r="H2434" s="4"/>
    </row>
    <row r="2435" spans="7:8" x14ac:dyDescent="0.2">
      <c r="G2435" s="60"/>
      <c r="H2435" s="4"/>
    </row>
    <row r="2436" spans="7:8" x14ac:dyDescent="0.2">
      <c r="G2436" s="60"/>
      <c r="H2436" s="4"/>
    </row>
    <row r="2437" spans="7:8" x14ac:dyDescent="0.2">
      <c r="G2437" s="60"/>
      <c r="H2437" s="4"/>
    </row>
    <row r="2438" spans="7:8" x14ac:dyDescent="0.2">
      <c r="G2438" s="60"/>
      <c r="H2438" s="4"/>
    </row>
    <row r="2439" spans="7:8" x14ac:dyDescent="0.2">
      <c r="G2439" s="60"/>
      <c r="H2439" s="4"/>
    </row>
    <row r="2440" spans="7:8" x14ac:dyDescent="0.2">
      <c r="G2440" s="60"/>
      <c r="H2440" s="4"/>
    </row>
    <row r="2441" spans="7:8" x14ac:dyDescent="0.2">
      <c r="G2441" s="60"/>
      <c r="H2441" s="4"/>
    </row>
    <row r="2442" spans="7:8" x14ac:dyDescent="0.2">
      <c r="G2442" s="60"/>
      <c r="H2442" s="4"/>
    </row>
    <row r="2443" spans="7:8" x14ac:dyDescent="0.2">
      <c r="G2443" s="60"/>
      <c r="H2443" s="4"/>
    </row>
    <row r="2444" spans="7:8" x14ac:dyDescent="0.2">
      <c r="G2444" s="60"/>
      <c r="H2444" s="4"/>
    </row>
    <row r="2445" spans="7:8" x14ac:dyDescent="0.2">
      <c r="G2445" s="60"/>
      <c r="H2445" s="4"/>
    </row>
    <row r="2446" spans="7:8" x14ac:dyDescent="0.2">
      <c r="G2446" s="60"/>
      <c r="H2446" s="4"/>
    </row>
    <row r="2447" spans="7:8" x14ac:dyDescent="0.2">
      <c r="G2447" s="60"/>
      <c r="H2447" s="4"/>
    </row>
    <row r="2448" spans="7:8" x14ac:dyDescent="0.2">
      <c r="G2448" s="60"/>
      <c r="H2448" s="4"/>
    </row>
    <row r="2449" spans="7:8" x14ac:dyDescent="0.2">
      <c r="G2449" s="60"/>
      <c r="H2449" s="4"/>
    </row>
    <row r="2450" spans="7:8" x14ac:dyDescent="0.2">
      <c r="G2450" s="60"/>
      <c r="H2450" s="4"/>
    </row>
    <row r="2451" spans="7:8" x14ac:dyDescent="0.2">
      <c r="G2451" s="60"/>
      <c r="H2451" s="4"/>
    </row>
    <row r="2452" spans="7:8" x14ac:dyDescent="0.2">
      <c r="G2452" s="60"/>
      <c r="H2452" s="4"/>
    </row>
    <row r="2453" spans="7:8" x14ac:dyDescent="0.2">
      <c r="G2453" s="60"/>
      <c r="H2453" s="4"/>
    </row>
    <row r="2454" spans="7:8" x14ac:dyDescent="0.2">
      <c r="G2454" s="60"/>
      <c r="H2454" s="4"/>
    </row>
    <row r="2455" spans="7:8" x14ac:dyDescent="0.2">
      <c r="G2455" s="60"/>
      <c r="H2455" s="4"/>
    </row>
    <row r="2456" spans="7:8" x14ac:dyDescent="0.2">
      <c r="G2456" s="60"/>
      <c r="H2456" s="4"/>
    </row>
    <row r="2457" spans="7:8" x14ac:dyDescent="0.2">
      <c r="G2457" s="60"/>
      <c r="H2457" s="4"/>
    </row>
    <row r="2458" spans="7:8" x14ac:dyDescent="0.2">
      <c r="G2458" s="60"/>
      <c r="H2458" s="4"/>
    </row>
    <row r="2459" spans="7:8" x14ac:dyDescent="0.2">
      <c r="G2459" s="60"/>
      <c r="H2459" s="4"/>
    </row>
    <row r="2460" spans="7:8" x14ac:dyDescent="0.2">
      <c r="G2460" s="60"/>
      <c r="H2460" s="4"/>
    </row>
    <row r="2461" spans="7:8" x14ac:dyDescent="0.2">
      <c r="G2461" s="60"/>
      <c r="H2461" s="4"/>
    </row>
    <row r="2462" spans="7:8" x14ac:dyDescent="0.2">
      <c r="G2462" s="60"/>
      <c r="H2462" s="4"/>
    </row>
    <row r="2463" spans="7:8" x14ac:dyDescent="0.2">
      <c r="G2463" s="60"/>
      <c r="H2463" s="4"/>
    </row>
    <row r="2464" spans="7:8" x14ac:dyDescent="0.2">
      <c r="G2464" s="60"/>
      <c r="H2464" s="4"/>
    </row>
    <row r="2465" spans="7:8" x14ac:dyDescent="0.2">
      <c r="G2465" s="60"/>
      <c r="H2465" s="4"/>
    </row>
    <row r="2466" spans="7:8" x14ac:dyDescent="0.2">
      <c r="G2466" s="60"/>
      <c r="H2466" s="4"/>
    </row>
    <row r="2467" spans="7:8" x14ac:dyDescent="0.2">
      <c r="G2467" s="60"/>
      <c r="H2467" s="4"/>
    </row>
    <row r="2468" spans="7:8" x14ac:dyDescent="0.2">
      <c r="G2468" s="60"/>
      <c r="H2468" s="4"/>
    </row>
    <row r="2469" spans="7:8" x14ac:dyDescent="0.2">
      <c r="G2469" s="60"/>
      <c r="H2469" s="4"/>
    </row>
    <row r="2470" spans="7:8" x14ac:dyDescent="0.2">
      <c r="G2470" s="60"/>
      <c r="H2470" s="4"/>
    </row>
    <row r="2471" spans="7:8" x14ac:dyDescent="0.2">
      <c r="G2471" s="60"/>
      <c r="H2471" s="4"/>
    </row>
    <row r="2472" spans="7:8" x14ac:dyDescent="0.2">
      <c r="G2472" s="60"/>
      <c r="H2472" s="4"/>
    </row>
    <row r="2473" spans="7:8" x14ac:dyDescent="0.2">
      <c r="G2473" s="60"/>
      <c r="H2473" s="4"/>
    </row>
    <row r="2474" spans="7:8" x14ac:dyDescent="0.2">
      <c r="G2474" s="60"/>
      <c r="H2474" s="4"/>
    </row>
    <row r="2475" spans="7:8" x14ac:dyDescent="0.2">
      <c r="G2475" s="60"/>
      <c r="H2475" s="4"/>
    </row>
    <row r="2476" spans="7:8" x14ac:dyDescent="0.2">
      <c r="G2476" s="60"/>
      <c r="H2476" s="4"/>
    </row>
    <row r="2477" spans="7:8" x14ac:dyDescent="0.2">
      <c r="G2477" s="60"/>
      <c r="H2477" s="4"/>
    </row>
    <row r="2478" spans="7:8" x14ac:dyDescent="0.2">
      <c r="G2478" s="60"/>
      <c r="H2478" s="4"/>
    </row>
    <row r="2479" spans="7:8" x14ac:dyDescent="0.2">
      <c r="G2479" s="60"/>
      <c r="H2479" s="4"/>
    </row>
    <row r="2480" spans="7:8" x14ac:dyDescent="0.2">
      <c r="G2480" s="60"/>
      <c r="H2480" s="4"/>
    </row>
    <row r="2481" spans="7:8" x14ac:dyDescent="0.2">
      <c r="G2481" s="60"/>
      <c r="H2481" s="4"/>
    </row>
    <row r="2482" spans="7:8" x14ac:dyDescent="0.2">
      <c r="G2482" s="60"/>
      <c r="H2482" s="4"/>
    </row>
    <row r="2483" spans="7:8" x14ac:dyDescent="0.2">
      <c r="G2483" s="60"/>
      <c r="H2483" s="4"/>
    </row>
    <row r="2484" spans="7:8" x14ac:dyDescent="0.2">
      <c r="G2484" s="60"/>
      <c r="H2484" s="4"/>
    </row>
    <row r="2485" spans="7:8" x14ac:dyDescent="0.2">
      <c r="G2485" s="60"/>
      <c r="H2485" s="4"/>
    </row>
    <row r="2486" spans="7:8" x14ac:dyDescent="0.2">
      <c r="G2486" s="60"/>
      <c r="H2486" s="4"/>
    </row>
    <row r="2487" spans="7:8" x14ac:dyDescent="0.2">
      <c r="G2487" s="60"/>
      <c r="H2487" s="4"/>
    </row>
    <row r="2488" spans="7:8" x14ac:dyDescent="0.2">
      <c r="G2488" s="60"/>
      <c r="H2488" s="4"/>
    </row>
    <row r="2489" spans="7:8" x14ac:dyDescent="0.2">
      <c r="G2489" s="60"/>
      <c r="H2489" s="4"/>
    </row>
    <row r="2490" spans="7:8" x14ac:dyDescent="0.2">
      <c r="G2490" s="60"/>
      <c r="H2490" s="4"/>
    </row>
    <row r="2491" spans="7:8" x14ac:dyDescent="0.2">
      <c r="G2491" s="60"/>
      <c r="H2491" s="4"/>
    </row>
    <row r="2492" spans="7:8" x14ac:dyDescent="0.2">
      <c r="G2492" s="60"/>
      <c r="H2492" s="4"/>
    </row>
    <row r="2493" spans="7:8" x14ac:dyDescent="0.2">
      <c r="G2493" s="60"/>
      <c r="H2493" s="4"/>
    </row>
    <row r="2494" spans="7:8" x14ac:dyDescent="0.2">
      <c r="G2494" s="60"/>
      <c r="H2494" s="4"/>
    </row>
    <row r="2495" spans="7:8" x14ac:dyDescent="0.2">
      <c r="G2495" s="60"/>
      <c r="H2495" s="4"/>
    </row>
    <row r="2496" spans="7:8" x14ac:dyDescent="0.2">
      <c r="G2496" s="60"/>
      <c r="H2496" s="4"/>
    </row>
    <row r="2497" spans="7:8" x14ac:dyDescent="0.2">
      <c r="G2497" s="60"/>
      <c r="H2497" s="4"/>
    </row>
    <row r="2498" spans="7:8" x14ac:dyDescent="0.2">
      <c r="G2498" s="60"/>
      <c r="H2498" s="4"/>
    </row>
    <row r="2499" spans="7:8" x14ac:dyDescent="0.2">
      <c r="G2499" s="60"/>
      <c r="H2499" s="4"/>
    </row>
    <row r="2500" spans="7:8" x14ac:dyDescent="0.2">
      <c r="G2500" s="60"/>
      <c r="H2500" s="4"/>
    </row>
    <row r="2501" spans="7:8" x14ac:dyDescent="0.2">
      <c r="G2501" s="60"/>
      <c r="H2501" s="4"/>
    </row>
    <row r="2502" spans="7:8" x14ac:dyDescent="0.2">
      <c r="G2502" s="60"/>
      <c r="H2502" s="4"/>
    </row>
    <row r="2503" spans="7:8" x14ac:dyDescent="0.2">
      <c r="G2503" s="60"/>
      <c r="H2503" s="4"/>
    </row>
    <row r="2504" spans="7:8" x14ac:dyDescent="0.2">
      <c r="G2504" s="60"/>
      <c r="H2504" s="4"/>
    </row>
    <row r="2505" spans="7:8" x14ac:dyDescent="0.2">
      <c r="G2505" s="60"/>
      <c r="H2505" s="4"/>
    </row>
    <row r="2506" spans="7:8" x14ac:dyDescent="0.2">
      <c r="G2506" s="60"/>
      <c r="H2506" s="4"/>
    </row>
    <row r="2507" spans="7:8" x14ac:dyDescent="0.2">
      <c r="G2507" s="60"/>
      <c r="H2507" s="4"/>
    </row>
    <row r="2508" spans="7:8" x14ac:dyDescent="0.2">
      <c r="G2508" s="60"/>
      <c r="H2508" s="4"/>
    </row>
    <row r="2509" spans="7:8" x14ac:dyDescent="0.2">
      <c r="G2509" s="60"/>
      <c r="H2509" s="4"/>
    </row>
    <row r="2510" spans="7:8" x14ac:dyDescent="0.2">
      <c r="G2510" s="60"/>
      <c r="H2510" s="4"/>
    </row>
    <row r="2511" spans="7:8" x14ac:dyDescent="0.2">
      <c r="G2511" s="60"/>
      <c r="H2511" s="4"/>
    </row>
    <row r="2512" spans="7:8" x14ac:dyDescent="0.2">
      <c r="G2512" s="60"/>
      <c r="H2512" s="4"/>
    </row>
    <row r="2513" spans="7:8" x14ac:dyDescent="0.2">
      <c r="G2513" s="60"/>
      <c r="H2513" s="4"/>
    </row>
    <row r="2514" spans="7:8" x14ac:dyDescent="0.2">
      <c r="G2514" s="60"/>
      <c r="H2514" s="4"/>
    </row>
    <row r="2515" spans="7:8" x14ac:dyDescent="0.2">
      <c r="G2515" s="60"/>
      <c r="H2515" s="4"/>
    </row>
    <row r="2516" spans="7:8" x14ac:dyDescent="0.2">
      <c r="G2516" s="60"/>
      <c r="H2516" s="4"/>
    </row>
    <row r="2517" spans="7:8" x14ac:dyDescent="0.2">
      <c r="G2517" s="60"/>
      <c r="H2517" s="4"/>
    </row>
    <row r="2518" spans="7:8" x14ac:dyDescent="0.2">
      <c r="G2518" s="60"/>
      <c r="H2518" s="4"/>
    </row>
    <row r="2519" spans="7:8" x14ac:dyDescent="0.2">
      <c r="G2519" s="60"/>
      <c r="H2519" s="4"/>
    </row>
    <row r="2520" spans="7:8" x14ac:dyDescent="0.2">
      <c r="G2520" s="60"/>
      <c r="H2520" s="4"/>
    </row>
    <row r="2521" spans="7:8" x14ac:dyDescent="0.2">
      <c r="G2521" s="60"/>
      <c r="H2521" s="4"/>
    </row>
    <row r="2522" spans="7:8" x14ac:dyDescent="0.2">
      <c r="G2522" s="60"/>
      <c r="H2522" s="4"/>
    </row>
    <row r="2523" spans="7:8" x14ac:dyDescent="0.2">
      <c r="G2523" s="60"/>
      <c r="H2523" s="4"/>
    </row>
    <row r="2524" spans="7:8" x14ac:dyDescent="0.2">
      <c r="G2524" s="60"/>
      <c r="H2524" s="4"/>
    </row>
    <row r="2525" spans="7:8" x14ac:dyDescent="0.2">
      <c r="G2525" s="60"/>
      <c r="H2525" s="4"/>
    </row>
    <row r="2526" spans="7:8" x14ac:dyDescent="0.2">
      <c r="G2526" s="60"/>
      <c r="H2526" s="4"/>
    </row>
    <row r="2527" spans="7:8" x14ac:dyDescent="0.2">
      <c r="G2527" s="60"/>
      <c r="H2527" s="4"/>
    </row>
    <row r="2528" spans="7:8" x14ac:dyDescent="0.2">
      <c r="G2528" s="60"/>
      <c r="H2528" s="4"/>
    </row>
    <row r="2529" spans="7:8" x14ac:dyDescent="0.2">
      <c r="G2529" s="60"/>
      <c r="H2529" s="4"/>
    </row>
    <row r="2530" spans="7:8" x14ac:dyDescent="0.2">
      <c r="G2530" s="60"/>
      <c r="H2530" s="4"/>
    </row>
    <row r="2531" spans="7:8" x14ac:dyDescent="0.2">
      <c r="G2531" s="60"/>
      <c r="H2531" s="4"/>
    </row>
    <row r="2532" spans="7:8" x14ac:dyDescent="0.2">
      <c r="G2532" s="60"/>
      <c r="H2532" s="4"/>
    </row>
    <row r="2533" spans="7:8" x14ac:dyDescent="0.2">
      <c r="G2533" s="60"/>
      <c r="H2533" s="4"/>
    </row>
    <row r="2534" spans="7:8" x14ac:dyDescent="0.2">
      <c r="G2534" s="60"/>
      <c r="H2534" s="4"/>
    </row>
    <row r="2535" spans="7:8" x14ac:dyDescent="0.2">
      <c r="G2535" s="60"/>
      <c r="H2535" s="4"/>
    </row>
    <row r="2536" spans="7:8" x14ac:dyDescent="0.2">
      <c r="G2536" s="60"/>
      <c r="H2536" s="4"/>
    </row>
    <row r="2537" spans="7:8" x14ac:dyDescent="0.2">
      <c r="G2537" s="60"/>
      <c r="H2537" s="4"/>
    </row>
    <row r="2538" spans="7:8" x14ac:dyDescent="0.2">
      <c r="G2538" s="60"/>
      <c r="H2538" s="4"/>
    </row>
    <row r="2539" spans="7:8" x14ac:dyDescent="0.2">
      <c r="G2539" s="60"/>
      <c r="H2539" s="4"/>
    </row>
    <row r="2540" spans="7:8" x14ac:dyDescent="0.2">
      <c r="G2540" s="60"/>
      <c r="H2540" s="4"/>
    </row>
    <row r="2541" spans="7:8" x14ac:dyDescent="0.2">
      <c r="G2541" s="60"/>
      <c r="H2541" s="4"/>
    </row>
    <row r="2542" spans="7:8" x14ac:dyDescent="0.2">
      <c r="G2542" s="60"/>
      <c r="H2542" s="4"/>
    </row>
    <row r="2543" spans="7:8" x14ac:dyDescent="0.2">
      <c r="G2543" s="60"/>
      <c r="H2543" s="4"/>
    </row>
    <row r="2544" spans="7:8" x14ac:dyDescent="0.2">
      <c r="G2544" s="60"/>
      <c r="H2544" s="4"/>
    </row>
    <row r="2545" spans="7:8" x14ac:dyDescent="0.2">
      <c r="G2545" s="60"/>
      <c r="H2545" s="4"/>
    </row>
    <row r="2546" spans="7:8" x14ac:dyDescent="0.2">
      <c r="G2546" s="60"/>
      <c r="H2546" s="4"/>
    </row>
    <row r="2547" spans="7:8" x14ac:dyDescent="0.2">
      <c r="G2547" s="60"/>
      <c r="H2547" s="4"/>
    </row>
    <row r="2548" spans="7:8" x14ac:dyDescent="0.2">
      <c r="G2548" s="60"/>
      <c r="H2548" s="4"/>
    </row>
    <row r="2549" spans="7:8" x14ac:dyDescent="0.2">
      <c r="G2549" s="60"/>
      <c r="H2549" s="4"/>
    </row>
    <row r="2550" spans="7:8" x14ac:dyDescent="0.2">
      <c r="G2550" s="60"/>
      <c r="H2550" s="4"/>
    </row>
    <row r="2551" spans="7:8" x14ac:dyDescent="0.2">
      <c r="G2551" s="60"/>
      <c r="H2551" s="4"/>
    </row>
    <row r="2552" spans="7:8" x14ac:dyDescent="0.2">
      <c r="G2552" s="60"/>
      <c r="H2552" s="4"/>
    </row>
    <row r="2553" spans="7:8" x14ac:dyDescent="0.2">
      <c r="G2553" s="60"/>
      <c r="H2553" s="4"/>
    </row>
    <row r="2554" spans="7:8" x14ac:dyDescent="0.2">
      <c r="G2554" s="60"/>
      <c r="H2554" s="4"/>
    </row>
    <row r="2555" spans="7:8" x14ac:dyDescent="0.2">
      <c r="G2555" s="60"/>
      <c r="H2555" s="4"/>
    </row>
    <row r="2556" spans="7:8" x14ac:dyDescent="0.2">
      <c r="G2556" s="60"/>
      <c r="H2556" s="4"/>
    </row>
    <row r="2557" spans="7:8" x14ac:dyDescent="0.2">
      <c r="G2557" s="60"/>
      <c r="H2557" s="4"/>
    </row>
    <row r="2558" spans="7:8" x14ac:dyDescent="0.2">
      <c r="G2558" s="60"/>
      <c r="H2558" s="4"/>
    </row>
    <row r="2559" spans="7:8" x14ac:dyDescent="0.2">
      <c r="G2559" s="60"/>
      <c r="H2559" s="4"/>
    </row>
    <row r="2560" spans="7:8" x14ac:dyDescent="0.2">
      <c r="G2560" s="60"/>
      <c r="H2560" s="4"/>
    </row>
    <row r="2561" spans="7:8" x14ac:dyDescent="0.2">
      <c r="G2561" s="60"/>
      <c r="H2561" s="4"/>
    </row>
    <row r="2562" spans="7:8" x14ac:dyDescent="0.2">
      <c r="G2562" s="60"/>
      <c r="H2562" s="4"/>
    </row>
    <row r="2563" spans="7:8" x14ac:dyDescent="0.2">
      <c r="G2563" s="60"/>
      <c r="H2563" s="4"/>
    </row>
    <row r="2564" spans="7:8" x14ac:dyDescent="0.2">
      <c r="G2564" s="60"/>
      <c r="H2564" s="4"/>
    </row>
    <row r="2565" spans="7:8" x14ac:dyDescent="0.2">
      <c r="G2565" s="60"/>
      <c r="H2565" s="4"/>
    </row>
    <row r="2566" spans="7:8" x14ac:dyDescent="0.2">
      <c r="G2566" s="60"/>
      <c r="H2566" s="4"/>
    </row>
    <row r="2567" spans="7:8" x14ac:dyDescent="0.2">
      <c r="G2567" s="60"/>
      <c r="H2567" s="4"/>
    </row>
    <row r="2568" spans="7:8" x14ac:dyDescent="0.2">
      <c r="G2568" s="60"/>
      <c r="H2568" s="4"/>
    </row>
    <row r="2569" spans="7:8" x14ac:dyDescent="0.2">
      <c r="G2569" s="60"/>
      <c r="H2569" s="4"/>
    </row>
    <row r="2570" spans="7:8" x14ac:dyDescent="0.2">
      <c r="G2570" s="60"/>
      <c r="H2570" s="4"/>
    </row>
    <row r="2571" spans="7:8" x14ac:dyDescent="0.2">
      <c r="G2571" s="60"/>
      <c r="H2571" s="4"/>
    </row>
    <row r="2572" spans="7:8" x14ac:dyDescent="0.2">
      <c r="G2572" s="60"/>
      <c r="H2572" s="4"/>
    </row>
    <row r="2573" spans="7:8" x14ac:dyDescent="0.2">
      <c r="G2573" s="60"/>
      <c r="H2573" s="4"/>
    </row>
    <row r="2574" spans="7:8" x14ac:dyDescent="0.2">
      <c r="G2574" s="60"/>
      <c r="H2574" s="4"/>
    </row>
    <row r="2575" spans="7:8" x14ac:dyDescent="0.2">
      <c r="G2575" s="60"/>
      <c r="H2575" s="4"/>
    </row>
    <row r="2576" spans="7:8" x14ac:dyDescent="0.2">
      <c r="G2576" s="60"/>
      <c r="H2576" s="4"/>
    </row>
    <row r="2577" spans="7:8" x14ac:dyDescent="0.2">
      <c r="G2577" s="60"/>
      <c r="H2577" s="4"/>
    </row>
    <row r="2578" spans="7:8" x14ac:dyDescent="0.2">
      <c r="G2578" s="60"/>
      <c r="H2578" s="4"/>
    </row>
    <row r="2579" spans="7:8" x14ac:dyDescent="0.2">
      <c r="G2579" s="60"/>
      <c r="H2579" s="4"/>
    </row>
    <row r="2580" spans="7:8" x14ac:dyDescent="0.2">
      <c r="G2580" s="60"/>
      <c r="H2580" s="4"/>
    </row>
    <row r="2581" spans="7:8" x14ac:dyDescent="0.2">
      <c r="G2581" s="60"/>
      <c r="H2581" s="4"/>
    </row>
    <row r="2582" spans="7:8" x14ac:dyDescent="0.2">
      <c r="G2582" s="60"/>
      <c r="H2582" s="4"/>
    </row>
    <row r="2583" spans="7:8" x14ac:dyDescent="0.2">
      <c r="G2583" s="60"/>
      <c r="H2583" s="4"/>
    </row>
    <row r="2584" spans="7:8" x14ac:dyDescent="0.2">
      <c r="G2584" s="60"/>
      <c r="H2584" s="4"/>
    </row>
    <row r="2585" spans="7:8" x14ac:dyDescent="0.2">
      <c r="G2585" s="60"/>
      <c r="H2585" s="4"/>
    </row>
    <row r="2586" spans="7:8" x14ac:dyDescent="0.2">
      <c r="G2586" s="60"/>
      <c r="H2586" s="4"/>
    </row>
    <row r="2587" spans="7:8" x14ac:dyDescent="0.2">
      <c r="G2587" s="60"/>
      <c r="H2587" s="4"/>
    </row>
    <row r="2588" spans="7:8" x14ac:dyDescent="0.2">
      <c r="G2588" s="60"/>
      <c r="H2588" s="4"/>
    </row>
    <row r="2589" spans="7:8" x14ac:dyDescent="0.2">
      <c r="G2589" s="60"/>
      <c r="H2589" s="4"/>
    </row>
    <row r="2590" spans="7:8" x14ac:dyDescent="0.2">
      <c r="G2590" s="60"/>
      <c r="H2590" s="4"/>
    </row>
    <row r="2591" spans="7:8" x14ac:dyDescent="0.2">
      <c r="G2591" s="60"/>
      <c r="H2591" s="4"/>
    </row>
    <row r="2592" spans="7:8" x14ac:dyDescent="0.2">
      <c r="G2592" s="60"/>
      <c r="H2592" s="4"/>
    </row>
    <row r="2593" spans="7:8" x14ac:dyDescent="0.2">
      <c r="G2593" s="60"/>
      <c r="H2593" s="4"/>
    </row>
    <row r="2594" spans="7:8" x14ac:dyDescent="0.2">
      <c r="G2594" s="60"/>
      <c r="H2594" s="4"/>
    </row>
    <row r="2595" spans="7:8" x14ac:dyDescent="0.2">
      <c r="G2595" s="60"/>
      <c r="H2595" s="4"/>
    </row>
    <row r="2596" spans="7:8" x14ac:dyDescent="0.2">
      <c r="G2596" s="60"/>
      <c r="H2596" s="4"/>
    </row>
    <row r="2597" spans="7:8" x14ac:dyDescent="0.2">
      <c r="G2597" s="60"/>
      <c r="H2597" s="4"/>
    </row>
    <row r="2598" spans="7:8" x14ac:dyDescent="0.2">
      <c r="G2598" s="60"/>
      <c r="H2598" s="4"/>
    </row>
    <row r="2599" spans="7:8" x14ac:dyDescent="0.2">
      <c r="G2599" s="60"/>
      <c r="H2599" s="4"/>
    </row>
    <row r="2600" spans="7:8" x14ac:dyDescent="0.2">
      <c r="G2600" s="60"/>
      <c r="H2600" s="4"/>
    </row>
    <row r="2601" spans="7:8" x14ac:dyDescent="0.2">
      <c r="G2601" s="60"/>
      <c r="H2601" s="4"/>
    </row>
    <row r="2602" spans="7:8" x14ac:dyDescent="0.2">
      <c r="G2602" s="60"/>
      <c r="H2602" s="4"/>
    </row>
    <row r="2603" spans="7:8" x14ac:dyDescent="0.2">
      <c r="G2603" s="60"/>
      <c r="H2603" s="4"/>
    </row>
    <row r="2604" spans="7:8" x14ac:dyDescent="0.2">
      <c r="G2604" s="60"/>
      <c r="H2604" s="4"/>
    </row>
    <row r="2605" spans="7:8" x14ac:dyDescent="0.2">
      <c r="G2605" s="60"/>
      <c r="H2605" s="4"/>
    </row>
    <row r="2606" spans="7:8" x14ac:dyDescent="0.2">
      <c r="G2606" s="60"/>
      <c r="H2606" s="4"/>
    </row>
    <row r="2607" spans="7:8" x14ac:dyDescent="0.2">
      <c r="G2607" s="60"/>
      <c r="H2607" s="4"/>
    </row>
    <row r="2608" spans="7:8" x14ac:dyDescent="0.2">
      <c r="G2608" s="60"/>
      <c r="H2608" s="4"/>
    </row>
    <row r="2609" spans="7:8" x14ac:dyDescent="0.2">
      <c r="G2609" s="60"/>
      <c r="H2609" s="4"/>
    </row>
    <row r="2610" spans="7:8" x14ac:dyDescent="0.2">
      <c r="G2610" s="60"/>
      <c r="H2610" s="4"/>
    </row>
    <row r="2611" spans="7:8" x14ac:dyDescent="0.2">
      <c r="G2611" s="60"/>
      <c r="H2611" s="4"/>
    </row>
    <row r="2612" spans="7:8" x14ac:dyDescent="0.2">
      <c r="G2612" s="60"/>
      <c r="H2612" s="4"/>
    </row>
    <row r="2613" spans="7:8" x14ac:dyDescent="0.2">
      <c r="G2613" s="60"/>
      <c r="H2613" s="4"/>
    </row>
    <row r="2614" spans="7:8" x14ac:dyDescent="0.2">
      <c r="G2614" s="60"/>
      <c r="H2614" s="4"/>
    </row>
    <row r="2615" spans="7:8" x14ac:dyDescent="0.2">
      <c r="G2615" s="60"/>
      <c r="H2615" s="4"/>
    </row>
    <row r="2616" spans="7:8" x14ac:dyDescent="0.2">
      <c r="G2616" s="60"/>
      <c r="H2616" s="4"/>
    </row>
    <row r="2617" spans="7:8" x14ac:dyDescent="0.2">
      <c r="G2617" s="60"/>
      <c r="H2617" s="4"/>
    </row>
    <row r="2618" spans="7:8" x14ac:dyDescent="0.2">
      <c r="G2618" s="60"/>
      <c r="H2618" s="4"/>
    </row>
    <row r="2619" spans="7:8" x14ac:dyDescent="0.2">
      <c r="G2619" s="60"/>
      <c r="H2619" s="4"/>
    </row>
    <row r="2620" spans="7:8" x14ac:dyDescent="0.2">
      <c r="G2620" s="60"/>
      <c r="H2620" s="4"/>
    </row>
    <row r="2621" spans="7:8" x14ac:dyDescent="0.2">
      <c r="G2621" s="60"/>
      <c r="H2621" s="4"/>
    </row>
    <row r="2622" spans="7:8" x14ac:dyDescent="0.2">
      <c r="G2622" s="60"/>
      <c r="H2622" s="4"/>
    </row>
    <row r="2623" spans="7:8" x14ac:dyDescent="0.2">
      <c r="G2623" s="60"/>
      <c r="H2623" s="4"/>
    </row>
    <row r="2624" spans="7:8" x14ac:dyDescent="0.2">
      <c r="G2624" s="60"/>
      <c r="H2624" s="4"/>
    </row>
    <row r="2625" spans="7:8" x14ac:dyDescent="0.2">
      <c r="G2625" s="60"/>
      <c r="H2625" s="4"/>
    </row>
    <row r="2626" spans="7:8" x14ac:dyDescent="0.2">
      <c r="G2626" s="60"/>
      <c r="H2626" s="4"/>
    </row>
    <row r="2627" spans="7:8" x14ac:dyDescent="0.2">
      <c r="G2627" s="60"/>
      <c r="H2627" s="4"/>
    </row>
    <row r="2628" spans="7:8" x14ac:dyDescent="0.2">
      <c r="G2628" s="60"/>
      <c r="H2628" s="4"/>
    </row>
    <row r="2629" spans="7:8" x14ac:dyDescent="0.2">
      <c r="G2629" s="60"/>
      <c r="H2629" s="4"/>
    </row>
    <row r="2630" spans="7:8" x14ac:dyDescent="0.2">
      <c r="G2630" s="60"/>
      <c r="H2630" s="4"/>
    </row>
    <row r="2631" spans="7:8" x14ac:dyDescent="0.2">
      <c r="G2631" s="60"/>
      <c r="H2631" s="4"/>
    </row>
    <row r="2632" spans="7:8" x14ac:dyDescent="0.2">
      <c r="G2632" s="60"/>
      <c r="H2632" s="4"/>
    </row>
    <row r="2633" spans="7:8" x14ac:dyDescent="0.2">
      <c r="G2633" s="60"/>
      <c r="H2633" s="4"/>
    </row>
    <row r="2634" spans="7:8" x14ac:dyDescent="0.2">
      <c r="G2634" s="60"/>
      <c r="H2634" s="4"/>
    </row>
    <row r="2635" spans="7:8" x14ac:dyDescent="0.2">
      <c r="G2635" s="60"/>
      <c r="H2635" s="4"/>
    </row>
    <row r="2636" spans="7:8" x14ac:dyDescent="0.2">
      <c r="G2636" s="60"/>
      <c r="H2636" s="4"/>
    </row>
    <row r="2637" spans="7:8" x14ac:dyDescent="0.2">
      <c r="G2637" s="60"/>
      <c r="H2637" s="4"/>
    </row>
    <row r="2638" spans="7:8" x14ac:dyDescent="0.2">
      <c r="G2638" s="60"/>
      <c r="H2638" s="4"/>
    </row>
    <row r="2639" spans="7:8" x14ac:dyDescent="0.2">
      <c r="G2639" s="60"/>
      <c r="H2639" s="4"/>
    </row>
    <row r="2640" spans="7:8" x14ac:dyDescent="0.2">
      <c r="G2640" s="60"/>
      <c r="H2640" s="4"/>
    </row>
    <row r="2641" spans="7:8" x14ac:dyDescent="0.2">
      <c r="G2641" s="60"/>
      <c r="H2641" s="4"/>
    </row>
    <row r="2642" spans="7:8" x14ac:dyDescent="0.2">
      <c r="G2642" s="60"/>
      <c r="H2642" s="4"/>
    </row>
    <row r="2643" spans="7:8" x14ac:dyDescent="0.2">
      <c r="G2643" s="60"/>
      <c r="H2643" s="4"/>
    </row>
    <row r="2644" spans="7:8" x14ac:dyDescent="0.2">
      <c r="G2644" s="60"/>
      <c r="H2644" s="4"/>
    </row>
    <row r="2645" spans="7:8" x14ac:dyDescent="0.2">
      <c r="G2645" s="60"/>
      <c r="H2645" s="4"/>
    </row>
    <row r="2646" spans="7:8" x14ac:dyDescent="0.2">
      <c r="G2646" s="60"/>
      <c r="H2646" s="4"/>
    </row>
    <row r="2647" spans="7:8" x14ac:dyDescent="0.2">
      <c r="G2647" s="60"/>
      <c r="H2647" s="4"/>
    </row>
    <row r="2648" spans="7:8" x14ac:dyDescent="0.2">
      <c r="G2648" s="60"/>
      <c r="H2648" s="4"/>
    </row>
    <row r="2649" spans="7:8" x14ac:dyDescent="0.2">
      <c r="G2649" s="60"/>
      <c r="H2649" s="4"/>
    </row>
    <row r="2650" spans="7:8" x14ac:dyDescent="0.2">
      <c r="G2650" s="60"/>
      <c r="H2650" s="4"/>
    </row>
    <row r="2651" spans="7:8" x14ac:dyDescent="0.2">
      <c r="G2651" s="60"/>
      <c r="H2651" s="4"/>
    </row>
    <row r="2652" spans="7:8" x14ac:dyDescent="0.2">
      <c r="G2652" s="60"/>
      <c r="H2652" s="4"/>
    </row>
    <row r="2653" spans="7:8" x14ac:dyDescent="0.2">
      <c r="G2653" s="60"/>
      <c r="H2653" s="4"/>
    </row>
    <row r="2654" spans="7:8" x14ac:dyDescent="0.2">
      <c r="G2654" s="60"/>
      <c r="H2654" s="4"/>
    </row>
    <row r="2655" spans="7:8" x14ac:dyDescent="0.2">
      <c r="G2655" s="60"/>
      <c r="H2655" s="4"/>
    </row>
    <row r="2656" spans="7:8" x14ac:dyDescent="0.2">
      <c r="G2656" s="60"/>
      <c r="H2656" s="4"/>
    </row>
    <row r="2657" spans="7:8" x14ac:dyDescent="0.2">
      <c r="G2657" s="60"/>
      <c r="H2657" s="4"/>
    </row>
    <row r="2658" spans="7:8" x14ac:dyDescent="0.2">
      <c r="G2658" s="60"/>
      <c r="H2658" s="4"/>
    </row>
    <row r="2659" spans="7:8" x14ac:dyDescent="0.2">
      <c r="G2659" s="60"/>
      <c r="H2659" s="4"/>
    </row>
    <row r="2660" spans="7:8" x14ac:dyDescent="0.2">
      <c r="G2660" s="60"/>
      <c r="H2660" s="4"/>
    </row>
    <row r="2661" spans="7:8" x14ac:dyDescent="0.2">
      <c r="G2661" s="60"/>
      <c r="H2661" s="4"/>
    </row>
    <row r="2662" spans="7:8" x14ac:dyDescent="0.2">
      <c r="G2662" s="60"/>
      <c r="H2662" s="4"/>
    </row>
    <row r="2663" spans="7:8" x14ac:dyDescent="0.2">
      <c r="G2663" s="60"/>
      <c r="H2663" s="4"/>
    </row>
    <row r="2664" spans="7:8" x14ac:dyDescent="0.2">
      <c r="G2664" s="60"/>
      <c r="H2664" s="4"/>
    </row>
    <row r="2665" spans="7:8" x14ac:dyDescent="0.2">
      <c r="G2665" s="60"/>
      <c r="H2665" s="4"/>
    </row>
    <row r="2666" spans="7:8" x14ac:dyDescent="0.2">
      <c r="G2666" s="60"/>
      <c r="H2666" s="4"/>
    </row>
    <row r="2667" spans="7:8" x14ac:dyDescent="0.2">
      <c r="G2667" s="60"/>
      <c r="H2667" s="4"/>
    </row>
    <row r="2668" spans="7:8" x14ac:dyDescent="0.2">
      <c r="G2668" s="60"/>
      <c r="H2668" s="4"/>
    </row>
    <row r="2669" spans="7:8" x14ac:dyDescent="0.2">
      <c r="G2669" s="60"/>
      <c r="H2669" s="4"/>
    </row>
    <row r="2670" spans="7:8" x14ac:dyDescent="0.2">
      <c r="G2670" s="60"/>
      <c r="H2670" s="4"/>
    </row>
    <row r="2671" spans="7:8" x14ac:dyDescent="0.2">
      <c r="G2671" s="60"/>
      <c r="H2671" s="4"/>
    </row>
    <row r="2672" spans="7:8" x14ac:dyDescent="0.2">
      <c r="G2672" s="60"/>
      <c r="H2672" s="4"/>
    </row>
    <row r="2673" spans="7:8" x14ac:dyDescent="0.2">
      <c r="G2673" s="60"/>
      <c r="H2673" s="4"/>
    </row>
    <row r="2674" spans="7:8" x14ac:dyDescent="0.2">
      <c r="G2674" s="60"/>
      <c r="H2674" s="4"/>
    </row>
    <row r="2675" spans="7:8" x14ac:dyDescent="0.2">
      <c r="G2675" s="60"/>
      <c r="H2675" s="4"/>
    </row>
    <row r="2676" spans="7:8" x14ac:dyDescent="0.2">
      <c r="G2676" s="60"/>
      <c r="H2676" s="4"/>
    </row>
    <row r="2677" spans="7:8" x14ac:dyDescent="0.2">
      <c r="G2677" s="60"/>
      <c r="H2677" s="4"/>
    </row>
    <row r="2678" spans="7:8" x14ac:dyDescent="0.2">
      <c r="G2678" s="60"/>
      <c r="H2678" s="4"/>
    </row>
    <row r="2679" spans="7:8" x14ac:dyDescent="0.2">
      <c r="G2679" s="60"/>
      <c r="H2679" s="4"/>
    </row>
    <row r="2680" spans="7:8" x14ac:dyDescent="0.2">
      <c r="G2680" s="60"/>
      <c r="H2680" s="4"/>
    </row>
    <row r="2681" spans="7:8" x14ac:dyDescent="0.2">
      <c r="G2681" s="60"/>
      <c r="H2681" s="4"/>
    </row>
    <row r="2682" spans="7:8" x14ac:dyDescent="0.2">
      <c r="G2682" s="60"/>
      <c r="H2682" s="4"/>
    </row>
    <row r="2683" spans="7:8" x14ac:dyDescent="0.2">
      <c r="G2683" s="60"/>
      <c r="H2683" s="4"/>
    </row>
    <row r="2684" spans="7:8" x14ac:dyDescent="0.2">
      <c r="G2684" s="60"/>
      <c r="H2684" s="4"/>
    </row>
    <row r="2685" spans="7:8" x14ac:dyDescent="0.2">
      <c r="G2685" s="60"/>
      <c r="H2685" s="4"/>
    </row>
    <row r="2686" spans="7:8" x14ac:dyDescent="0.2">
      <c r="G2686" s="60"/>
      <c r="H2686" s="4"/>
    </row>
    <row r="2687" spans="7:8" x14ac:dyDescent="0.2">
      <c r="G2687" s="60"/>
      <c r="H2687" s="4"/>
    </row>
    <row r="2688" spans="7:8" x14ac:dyDescent="0.2">
      <c r="G2688" s="60"/>
      <c r="H2688" s="4"/>
    </row>
    <row r="2689" spans="7:8" x14ac:dyDescent="0.2">
      <c r="G2689" s="60"/>
      <c r="H2689" s="4"/>
    </row>
    <row r="2690" spans="7:8" x14ac:dyDescent="0.2">
      <c r="G2690" s="60"/>
      <c r="H2690" s="4"/>
    </row>
    <row r="2691" spans="7:8" x14ac:dyDescent="0.2">
      <c r="G2691" s="60"/>
      <c r="H2691" s="4"/>
    </row>
    <row r="2692" spans="7:8" x14ac:dyDescent="0.2">
      <c r="G2692" s="60"/>
      <c r="H2692" s="4"/>
    </row>
    <row r="2693" spans="7:8" x14ac:dyDescent="0.2">
      <c r="G2693" s="60"/>
      <c r="H2693" s="4"/>
    </row>
    <row r="2694" spans="7:8" x14ac:dyDescent="0.2">
      <c r="G2694" s="60"/>
      <c r="H2694" s="4"/>
    </row>
    <row r="2695" spans="7:8" x14ac:dyDescent="0.2">
      <c r="G2695" s="60"/>
      <c r="H2695" s="4"/>
    </row>
    <row r="2696" spans="7:8" x14ac:dyDescent="0.2">
      <c r="G2696" s="60"/>
      <c r="H2696" s="4"/>
    </row>
    <row r="2697" spans="7:8" x14ac:dyDescent="0.2">
      <c r="G2697" s="60"/>
      <c r="H2697" s="4"/>
    </row>
    <row r="2698" spans="7:8" x14ac:dyDescent="0.2">
      <c r="G2698" s="60"/>
      <c r="H2698" s="4"/>
    </row>
    <row r="2699" spans="7:8" x14ac:dyDescent="0.2">
      <c r="G2699" s="60"/>
      <c r="H2699" s="4"/>
    </row>
    <row r="2700" spans="7:8" x14ac:dyDescent="0.2">
      <c r="G2700" s="60"/>
      <c r="H2700" s="4"/>
    </row>
    <row r="2701" spans="7:8" x14ac:dyDescent="0.2">
      <c r="G2701" s="60"/>
      <c r="H2701" s="4"/>
    </row>
    <row r="2702" spans="7:8" x14ac:dyDescent="0.2">
      <c r="G2702" s="60"/>
      <c r="H2702" s="4"/>
    </row>
    <row r="2703" spans="7:8" x14ac:dyDescent="0.2">
      <c r="G2703" s="60"/>
      <c r="H2703" s="4"/>
    </row>
    <row r="2704" spans="7:8" x14ac:dyDescent="0.2">
      <c r="G2704" s="60"/>
      <c r="H2704" s="4"/>
    </row>
    <row r="2705" spans="7:8" x14ac:dyDescent="0.2">
      <c r="G2705" s="60"/>
      <c r="H2705" s="4"/>
    </row>
    <row r="2706" spans="7:8" x14ac:dyDescent="0.2">
      <c r="G2706" s="60"/>
      <c r="H2706" s="4"/>
    </row>
    <row r="2707" spans="7:8" x14ac:dyDescent="0.2">
      <c r="G2707" s="60"/>
      <c r="H2707" s="4"/>
    </row>
    <row r="2708" spans="7:8" x14ac:dyDescent="0.2">
      <c r="G2708" s="60"/>
      <c r="H2708" s="4"/>
    </row>
    <row r="2709" spans="7:8" x14ac:dyDescent="0.2">
      <c r="G2709" s="60"/>
      <c r="H2709" s="4"/>
    </row>
    <row r="2710" spans="7:8" x14ac:dyDescent="0.2">
      <c r="G2710" s="60"/>
      <c r="H2710" s="4"/>
    </row>
    <row r="2711" spans="7:8" x14ac:dyDescent="0.2">
      <c r="G2711" s="60"/>
      <c r="H2711" s="4"/>
    </row>
    <row r="2712" spans="7:8" x14ac:dyDescent="0.2">
      <c r="G2712" s="60"/>
      <c r="H2712" s="4"/>
    </row>
    <row r="2713" spans="7:8" x14ac:dyDescent="0.2">
      <c r="G2713" s="60"/>
      <c r="H2713" s="4"/>
    </row>
    <row r="2714" spans="7:8" x14ac:dyDescent="0.2">
      <c r="G2714" s="60"/>
      <c r="H2714" s="4"/>
    </row>
    <row r="2715" spans="7:8" x14ac:dyDescent="0.2">
      <c r="G2715" s="60"/>
      <c r="H2715" s="4"/>
    </row>
    <row r="2716" spans="7:8" x14ac:dyDescent="0.2">
      <c r="G2716" s="60"/>
      <c r="H2716" s="4"/>
    </row>
    <row r="2717" spans="7:8" x14ac:dyDescent="0.2">
      <c r="G2717" s="60"/>
      <c r="H2717" s="4"/>
    </row>
    <row r="2718" spans="7:8" x14ac:dyDescent="0.2">
      <c r="G2718" s="60"/>
      <c r="H2718" s="4"/>
    </row>
    <row r="2719" spans="7:8" x14ac:dyDescent="0.2">
      <c r="G2719" s="60"/>
      <c r="H2719" s="4"/>
    </row>
    <row r="2720" spans="7:8" x14ac:dyDescent="0.2">
      <c r="G2720" s="60"/>
      <c r="H2720" s="4"/>
    </row>
    <row r="2721" spans="7:8" x14ac:dyDescent="0.2">
      <c r="G2721" s="60"/>
      <c r="H2721" s="4"/>
    </row>
    <row r="2722" spans="7:8" x14ac:dyDescent="0.2">
      <c r="G2722" s="60"/>
      <c r="H2722" s="4"/>
    </row>
    <row r="2723" spans="7:8" x14ac:dyDescent="0.2">
      <c r="G2723" s="60"/>
      <c r="H2723" s="4"/>
    </row>
    <row r="2724" spans="7:8" x14ac:dyDescent="0.2">
      <c r="G2724" s="60"/>
      <c r="H2724" s="4"/>
    </row>
    <row r="2725" spans="7:8" x14ac:dyDescent="0.2">
      <c r="G2725" s="60"/>
      <c r="H2725" s="4"/>
    </row>
    <row r="2726" spans="7:8" x14ac:dyDescent="0.2">
      <c r="G2726" s="60"/>
      <c r="H2726" s="4"/>
    </row>
    <row r="2727" spans="7:8" x14ac:dyDescent="0.2">
      <c r="G2727" s="60"/>
      <c r="H2727" s="4"/>
    </row>
    <row r="2728" spans="7:8" x14ac:dyDescent="0.2">
      <c r="G2728" s="60"/>
      <c r="H2728" s="4"/>
    </row>
    <row r="2729" spans="7:8" x14ac:dyDescent="0.2">
      <c r="G2729" s="60"/>
      <c r="H2729" s="4"/>
    </row>
    <row r="2730" spans="7:8" x14ac:dyDescent="0.2">
      <c r="G2730" s="60"/>
      <c r="H2730" s="4"/>
    </row>
    <row r="2731" spans="7:8" x14ac:dyDescent="0.2">
      <c r="G2731" s="60"/>
      <c r="H2731" s="4"/>
    </row>
    <row r="2732" spans="7:8" x14ac:dyDescent="0.2">
      <c r="G2732" s="60"/>
      <c r="H2732" s="4"/>
    </row>
    <row r="2733" spans="7:8" x14ac:dyDescent="0.2">
      <c r="G2733" s="60"/>
      <c r="H2733" s="4"/>
    </row>
    <row r="2734" spans="7:8" x14ac:dyDescent="0.2">
      <c r="G2734" s="60"/>
      <c r="H2734" s="4"/>
    </row>
    <row r="2735" spans="7:8" x14ac:dyDescent="0.2">
      <c r="G2735" s="60"/>
      <c r="H2735" s="4"/>
    </row>
    <row r="2736" spans="7:8" x14ac:dyDescent="0.2">
      <c r="G2736" s="60"/>
      <c r="H2736" s="4"/>
    </row>
    <row r="2737" spans="7:8" x14ac:dyDescent="0.2">
      <c r="G2737" s="60"/>
      <c r="H2737" s="4"/>
    </row>
    <row r="2738" spans="7:8" x14ac:dyDescent="0.2">
      <c r="G2738" s="60"/>
      <c r="H2738" s="4"/>
    </row>
    <row r="2739" spans="7:8" x14ac:dyDescent="0.2">
      <c r="G2739" s="60"/>
      <c r="H2739" s="4"/>
    </row>
    <row r="2740" spans="7:8" x14ac:dyDescent="0.2">
      <c r="G2740" s="60"/>
      <c r="H2740" s="4"/>
    </row>
    <row r="2741" spans="7:8" x14ac:dyDescent="0.2">
      <c r="G2741" s="60"/>
      <c r="H2741" s="4"/>
    </row>
    <row r="2742" spans="7:8" x14ac:dyDescent="0.2">
      <c r="G2742" s="60"/>
      <c r="H2742" s="4"/>
    </row>
    <row r="2743" spans="7:8" x14ac:dyDescent="0.2">
      <c r="G2743" s="60"/>
      <c r="H2743" s="4"/>
    </row>
    <row r="2744" spans="7:8" x14ac:dyDescent="0.2">
      <c r="G2744" s="60"/>
      <c r="H2744" s="4"/>
    </row>
    <row r="2745" spans="7:8" x14ac:dyDescent="0.2">
      <c r="G2745" s="60"/>
      <c r="H2745" s="4"/>
    </row>
    <row r="2746" spans="7:8" x14ac:dyDescent="0.2">
      <c r="G2746" s="60"/>
      <c r="H2746" s="4"/>
    </row>
    <row r="2747" spans="7:8" x14ac:dyDescent="0.2">
      <c r="G2747" s="60"/>
      <c r="H2747" s="4"/>
    </row>
    <row r="2748" spans="7:8" x14ac:dyDescent="0.2">
      <c r="G2748" s="60"/>
      <c r="H2748" s="4"/>
    </row>
    <row r="2749" spans="7:8" x14ac:dyDescent="0.2">
      <c r="G2749" s="60"/>
      <c r="H2749" s="4"/>
    </row>
    <row r="2750" spans="7:8" x14ac:dyDescent="0.2">
      <c r="G2750" s="60"/>
      <c r="H2750" s="4"/>
    </row>
    <row r="2751" spans="7:8" x14ac:dyDescent="0.2">
      <c r="G2751" s="60"/>
      <c r="H2751" s="4"/>
    </row>
    <row r="2752" spans="7:8" x14ac:dyDescent="0.2">
      <c r="G2752" s="60"/>
      <c r="H2752" s="4"/>
    </row>
    <row r="2753" spans="7:8" x14ac:dyDescent="0.2">
      <c r="G2753" s="60"/>
      <c r="H2753" s="4"/>
    </row>
    <row r="2754" spans="7:8" x14ac:dyDescent="0.2">
      <c r="G2754" s="60"/>
      <c r="H2754" s="4"/>
    </row>
    <row r="2755" spans="7:8" x14ac:dyDescent="0.2">
      <c r="G2755" s="60"/>
      <c r="H2755" s="4"/>
    </row>
    <row r="2756" spans="7:8" x14ac:dyDescent="0.2">
      <c r="G2756" s="60"/>
      <c r="H2756" s="4"/>
    </row>
    <row r="2757" spans="7:8" x14ac:dyDescent="0.2">
      <c r="G2757" s="60"/>
      <c r="H2757" s="4"/>
    </row>
    <row r="2758" spans="7:8" x14ac:dyDescent="0.2">
      <c r="G2758" s="60"/>
      <c r="H2758" s="4"/>
    </row>
    <row r="2759" spans="7:8" x14ac:dyDescent="0.2">
      <c r="G2759" s="60"/>
      <c r="H2759" s="4"/>
    </row>
    <row r="2760" spans="7:8" x14ac:dyDescent="0.2">
      <c r="G2760" s="60"/>
      <c r="H2760" s="4"/>
    </row>
    <row r="2761" spans="7:8" x14ac:dyDescent="0.2">
      <c r="G2761" s="60"/>
      <c r="H2761" s="4"/>
    </row>
    <row r="2762" spans="7:8" x14ac:dyDescent="0.2">
      <c r="G2762" s="60"/>
      <c r="H2762" s="4"/>
    </row>
    <row r="2763" spans="7:8" x14ac:dyDescent="0.2">
      <c r="G2763" s="60"/>
      <c r="H2763" s="4"/>
    </row>
    <row r="2764" spans="7:8" x14ac:dyDescent="0.2">
      <c r="G2764" s="60"/>
      <c r="H2764" s="4"/>
    </row>
    <row r="2765" spans="7:8" x14ac:dyDescent="0.2">
      <c r="G2765" s="60"/>
      <c r="H2765" s="4"/>
    </row>
    <row r="2766" spans="7:8" x14ac:dyDescent="0.2">
      <c r="G2766" s="60"/>
      <c r="H2766" s="4"/>
    </row>
    <row r="2767" spans="7:8" x14ac:dyDescent="0.2">
      <c r="G2767" s="60"/>
      <c r="H2767" s="4"/>
    </row>
    <row r="2768" spans="7:8" x14ac:dyDescent="0.2">
      <c r="G2768" s="60"/>
      <c r="H2768" s="4"/>
    </row>
    <row r="2769" spans="7:8" x14ac:dyDescent="0.2">
      <c r="G2769" s="60"/>
      <c r="H2769" s="4"/>
    </row>
    <row r="2770" spans="7:8" x14ac:dyDescent="0.2">
      <c r="G2770" s="60"/>
      <c r="H2770" s="4"/>
    </row>
    <row r="2771" spans="7:8" x14ac:dyDescent="0.2">
      <c r="G2771" s="60"/>
      <c r="H2771" s="4"/>
    </row>
    <row r="2772" spans="7:8" x14ac:dyDescent="0.2">
      <c r="G2772" s="60"/>
      <c r="H2772" s="4"/>
    </row>
    <row r="2773" spans="7:8" x14ac:dyDescent="0.2">
      <c r="G2773" s="60"/>
      <c r="H2773" s="4"/>
    </row>
    <row r="2774" spans="7:8" x14ac:dyDescent="0.2">
      <c r="G2774" s="60"/>
      <c r="H2774" s="4"/>
    </row>
    <row r="2775" spans="7:8" x14ac:dyDescent="0.2">
      <c r="G2775" s="60"/>
      <c r="H2775" s="4"/>
    </row>
    <row r="2776" spans="7:8" x14ac:dyDescent="0.2">
      <c r="G2776" s="60"/>
      <c r="H2776" s="4"/>
    </row>
    <row r="2777" spans="7:8" x14ac:dyDescent="0.2">
      <c r="G2777" s="60"/>
      <c r="H2777" s="4"/>
    </row>
    <row r="2778" spans="7:8" x14ac:dyDescent="0.2">
      <c r="G2778" s="60"/>
      <c r="H2778" s="4"/>
    </row>
    <row r="2779" spans="7:8" x14ac:dyDescent="0.2">
      <c r="G2779" s="60"/>
      <c r="H2779" s="4"/>
    </row>
    <row r="2780" spans="7:8" x14ac:dyDescent="0.2">
      <c r="G2780" s="60"/>
      <c r="H2780" s="4"/>
    </row>
    <row r="2781" spans="7:8" x14ac:dyDescent="0.2">
      <c r="G2781" s="60"/>
      <c r="H2781" s="4"/>
    </row>
    <row r="2782" spans="7:8" x14ac:dyDescent="0.2">
      <c r="G2782" s="60"/>
      <c r="H2782" s="4"/>
    </row>
    <row r="2783" spans="7:8" x14ac:dyDescent="0.2">
      <c r="G2783" s="60"/>
      <c r="H2783" s="4"/>
    </row>
    <row r="2784" spans="7:8" x14ac:dyDescent="0.2">
      <c r="G2784" s="60"/>
      <c r="H2784" s="4"/>
    </row>
    <row r="2785" spans="7:8" x14ac:dyDescent="0.2">
      <c r="G2785" s="60"/>
      <c r="H2785" s="4"/>
    </row>
    <row r="2786" spans="7:8" x14ac:dyDescent="0.2">
      <c r="G2786" s="60"/>
      <c r="H2786" s="4"/>
    </row>
    <row r="2787" spans="7:8" x14ac:dyDescent="0.2">
      <c r="G2787" s="60"/>
      <c r="H2787" s="4"/>
    </row>
    <row r="2788" spans="7:8" x14ac:dyDescent="0.2">
      <c r="G2788" s="60"/>
      <c r="H2788" s="4"/>
    </row>
    <row r="2789" spans="7:8" x14ac:dyDescent="0.2">
      <c r="G2789" s="60"/>
      <c r="H2789" s="4"/>
    </row>
    <row r="2790" spans="7:8" x14ac:dyDescent="0.2">
      <c r="G2790" s="60"/>
      <c r="H2790" s="4"/>
    </row>
    <row r="2791" spans="7:8" x14ac:dyDescent="0.2">
      <c r="G2791" s="60"/>
      <c r="H2791" s="4"/>
    </row>
    <row r="2792" spans="7:8" x14ac:dyDescent="0.2">
      <c r="G2792" s="60"/>
      <c r="H2792" s="4"/>
    </row>
    <row r="2793" spans="7:8" x14ac:dyDescent="0.2">
      <c r="G2793" s="60"/>
      <c r="H2793" s="4"/>
    </row>
    <row r="2794" spans="7:8" x14ac:dyDescent="0.2">
      <c r="G2794" s="60"/>
      <c r="H2794" s="4"/>
    </row>
    <row r="2795" spans="7:8" x14ac:dyDescent="0.2">
      <c r="G2795" s="60"/>
      <c r="H2795" s="4"/>
    </row>
    <row r="2796" spans="7:8" x14ac:dyDescent="0.2">
      <c r="G2796" s="60"/>
      <c r="H2796" s="4"/>
    </row>
    <row r="2797" spans="7:8" x14ac:dyDescent="0.2">
      <c r="G2797" s="60"/>
      <c r="H2797" s="4"/>
    </row>
    <row r="2798" spans="7:8" x14ac:dyDescent="0.2">
      <c r="G2798" s="60"/>
      <c r="H2798" s="4"/>
    </row>
    <row r="2799" spans="7:8" x14ac:dyDescent="0.2">
      <c r="G2799" s="60"/>
      <c r="H2799" s="4"/>
    </row>
    <row r="2800" spans="7:8" x14ac:dyDescent="0.2">
      <c r="G2800" s="60"/>
      <c r="H2800" s="4"/>
    </row>
    <row r="2801" spans="7:8" x14ac:dyDescent="0.2">
      <c r="G2801" s="60"/>
      <c r="H2801" s="4"/>
    </row>
    <row r="2802" spans="7:8" x14ac:dyDescent="0.2">
      <c r="G2802" s="60"/>
      <c r="H2802" s="4"/>
    </row>
    <row r="2803" spans="7:8" x14ac:dyDescent="0.2">
      <c r="G2803" s="60"/>
      <c r="H2803" s="4"/>
    </row>
    <row r="2804" spans="7:8" x14ac:dyDescent="0.2">
      <c r="G2804" s="60"/>
      <c r="H2804" s="4"/>
    </row>
    <row r="2805" spans="7:8" x14ac:dyDescent="0.2">
      <c r="G2805" s="60"/>
      <c r="H2805" s="4"/>
    </row>
    <row r="2806" spans="7:8" x14ac:dyDescent="0.2">
      <c r="G2806" s="60"/>
      <c r="H2806" s="4"/>
    </row>
    <row r="2807" spans="7:8" x14ac:dyDescent="0.2">
      <c r="G2807" s="60"/>
      <c r="H2807" s="4"/>
    </row>
    <row r="2808" spans="7:8" x14ac:dyDescent="0.2">
      <c r="G2808" s="60"/>
      <c r="H2808" s="4"/>
    </row>
    <row r="2809" spans="7:8" x14ac:dyDescent="0.2">
      <c r="G2809" s="60"/>
      <c r="H2809" s="4"/>
    </row>
    <row r="2810" spans="7:8" x14ac:dyDescent="0.2">
      <c r="G2810" s="60"/>
      <c r="H2810" s="4"/>
    </row>
    <row r="2811" spans="7:8" x14ac:dyDescent="0.2">
      <c r="G2811" s="60"/>
      <c r="H2811" s="4"/>
    </row>
    <row r="2812" spans="7:8" x14ac:dyDescent="0.2">
      <c r="G2812" s="60"/>
      <c r="H2812" s="4"/>
    </row>
    <row r="2813" spans="7:8" x14ac:dyDescent="0.2">
      <c r="G2813" s="60"/>
      <c r="H2813" s="4"/>
    </row>
    <row r="2814" spans="7:8" x14ac:dyDescent="0.2">
      <c r="G2814" s="60"/>
      <c r="H2814" s="4"/>
    </row>
    <row r="2815" spans="7:8" x14ac:dyDescent="0.2">
      <c r="G2815" s="60"/>
      <c r="H2815" s="4"/>
    </row>
    <row r="2816" spans="7:8" x14ac:dyDescent="0.2">
      <c r="G2816" s="60"/>
      <c r="H2816" s="4"/>
    </row>
    <row r="2817" spans="7:8" x14ac:dyDescent="0.2">
      <c r="G2817" s="60"/>
      <c r="H2817" s="4"/>
    </row>
    <row r="2818" spans="7:8" x14ac:dyDescent="0.2">
      <c r="G2818" s="60"/>
      <c r="H2818" s="4"/>
    </row>
    <row r="2819" spans="7:8" x14ac:dyDescent="0.2">
      <c r="G2819" s="60"/>
      <c r="H2819" s="4"/>
    </row>
    <row r="2820" spans="7:8" x14ac:dyDescent="0.2">
      <c r="G2820" s="60"/>
      <c r="H2820" s="4"/>
    </row>
    <row r="2821" spans="7:8" x14ac:dyDescent="0.2">
      <c r="G2821" s="60"/>
      <c r="H2821" s="4"/>
    </row>
    <row r="2822" spans="7:8" x14ac:dyDescent="0.2">
      <c r="G2822" s="60"/>
      <c r="H2822" s="4"/>
    </row>
    <row r="2823" spans="7:8" x14ac:dyDescent="0.2">
      <c r="G2823" s="60"/>
      <c r="H2823" s="4"/>
    </row>
    <row r="2824" spans="7:8" x14ac:dyDescent="0.2">
      <c r="G2824" s="60"/>
      <c r="H2824" s="4"/>
    </row>
    <row r="2825" spans="7:8" x14ac:dyDescent="0.2">
      <c r="G2825" s="60"/>
      <c r="H2825" s="4"/>
    </row>
    <row r="2826" spans="7:8" x14ac:dyDescent="0.2">
      <c r="G2826" s="60"/>
      <c r="H2826" s="4"/>
    </row>
    <row r="2827" spans="7:8" x14ac:dyDescent="0.2">
      <c r="G2827" s="60"/>
      <c r="H2827" s="4"/>
    </row>
    <row r="2828" spans="7:8" x14ac:dyDescent="0.2">
      <c r="G2828" s="60"/>
      <c r="H2828" s="4"/>
    </row>
    <row r="2829" spans="7:8" x14ac:dyDescent="0.2">
      <c r="G2829" s="60"/>
      <c r="H2829" s="4"/>
    </row>
    <row r="2830" spans="7:8" x14ac:dyDescent="0.2">
      <c r="G2830" s="60"/>
      <c r="H2830" s="4"/>
    </row>
    <row r="2831" spans="7:8" x14ac:dyDescent="0.2">
      <c r="G2831" s="60"/>
      <c r="H2831" s="4"/>
    </row>
    <row r="2832" spans="7:8" x14ac:dyDescent="0.2">
      <c r="G2832" s="60"/>
      <c r="H2832" s="4"/>
    </row>
    <row r="2833" spans="7:8" x14ac:dyDescent="0.2">
      <c r="G2833" s="60"/>
      <c r="H2833" s="4"/>
    </row>
    <row r="2834" spans="7:8" x14ac:dyDescent="0.2">
      <c r="G2834" s="60"/>
      <c r="H2834" s="4"/>
    </row>
    <row r="2835" spans="7:8" x14ac:dyDescent="0.2">
      <c r="G2835" s="60"/>
      <c r="H2835" s="4"/>
    </row>
    <row r="2836" spans="7:8" x14ac:dyDescent="0.2">
      <c r="G2836" s="60"/>
      <c r="H2836" s="4"/>
    </row>
    <row r="2837" spans="7:8" x14ac:dyDescent="0.2">
      <c r="G2837" s="60"/>
      <c r="H2837" s="4"/>
    </row>
    <row r="2838" spans="7:8" x14ac:dyDescent="0.2">
      <c r="G2838" s="60"/>
      <c r="H2838" s="4"/>
    </row>
    <row r="2839" spans="7:8" x14ac:dyDescent="0.2">
      <c r="G2839" s="60"/>
      <c r="H2839" s="4"/>
    </row>
    <row r="2840" spans="7:8" x14ac:dyDescent="0.2">
      <c r="G2840" s="60"/>
      <c r="H2840" s="4"/>
    </row>
    <row r="2841" spans="7:8" x14ac:dyDescent="0.2">
      <c r="G2841" s="60"/>
      <c r="H2841" s="4"/>
    </row>
    <row r="2842" spans="7:8" x14ac:dyDescent="0.2">
      <c r="G2842" s="60"/>
      <c r="H2842" s="4"/>
    </row>
    <row r="2843" spans="7:8" x14ac:dyDescent="0.2">
      <c r="G2843" s="60"/>
      <c r="H2843" s="4"/>
    </row>
    <row r="2844" spans="7:8" x14ac:dyDescent="0.2">
      <c r="G2844" s="60"/>
      <c r="H2844" s="4"/>
    </row>
    <row r="2845" spans="7:8" x14ac:dyDescent="0.2">
      <c r="G2845" s="60"/>
      <c r="H2845" s="4"/>
    </row>
    <row r="2846" spans="7:8" x14ac:dyDescent="0.2">
      <c r="G2846" s="60"/>
      <c r="H2846" s="4"/>
    </row>
    <row r="2847" spans="7:8" x14ac:dyDescent="0.2">
      <c r="G2847" s="60"/>
      <c r="H2847" s="4"/>
    </row>
    <row r="2848" spans="7:8" x14ac:dyDescent="0.2">
      <c r="G2848" s="60"/>
      <c r="H2848" s="4"/>
    </row>
    <row r="2849" spans="7:8" x14ac:dyDescent="0.2">
      <c r="G2849" s="60"/>
      <c r="H2849" s="4"/>
    </row>
    <row r="2850" spans="7:8" x14ac:dyDescent="0.2">
      <c r="G2850" s="60"/>
      <c r="H2850" s="4"/>
    </row>
    <row r="2851" spans="7:8" x14ac:dyDescent="0.2">
      <c r="G2851" s="60"/>
      <c r="H2851" s="4"/>
    </row>
    <row r="2852" spans="7:8" x14ac:dyDescent="0.2">
      <c r="G2852" s="60"/>
      <c r="H2852" s="4"/>
    </row>
    <row r="2853" spans="7:8" x14ac:dyDescent="0.2">
      <c r="G2853" s="60"/>
      <c r="H2853" s="4"/>
    </row>
    <row r="2854" spans="7:8" x14ac:dyDescent="0.2">
      <c r="G2854" s="60"/>
      <c r="H2854" s="4"/>
    </row>
    <row r="2855" spans="7:8" x14ac:dyDescent="0.2">
      <c r="G2855" s="60"/>
      <c r="H2855" s="4"/>
    </row>
    <row r="2856" spans="7:8" x14ac:dyDescent="0.2">
      <c r="G2856" s="60"/>
      <c r="H2856" s="4"/>
    </row>
    <row r="2857" spans="7:8" x14ac:dyDescent="0.2">
      <c r="G2857" s="60"/>
      <c r="H2857" s="4"/>
    </row>
    <row r="2858" spans="7:8" x14ac:dyDescent="0.2">
      <c r="G2858" s="60"/>
      <c r="H2858" s="4"/>
    </row>
    <row r="2859" spans="7:8" x14ac:dyDescent="0.2">
      <c r="G2859" s="60"/>
      <c r="H2859" s="4"/>
    </row>
    <row r="2860" spans="7:8" x14ac:dyDescent="0.2">
      <c r="G2860" s="60"/>
      <c r="H2860" s="4"/>
    </row>
    <row r="2861" spans="7:8" x14ac:dyDescent="0.2">
      <c r="G2861" s="60"/>
      <c r="H2861" s="4"/>
    </row>
    <row r="2862" spans="7:8" x14ac:dyDescent="0.2">
      <c r="G2862" s="60"/>
      <c r="H2862" s="4"/>
    </row>
    <row r="2863" spans="7:8" x14ac:dyDescent="0.2">
      <c r="G2863" s="60"/>
      <c r="H2863" s="4"/>
    </row>
    <row r="2864" spans="7:8" x14ac:dyDescent="0.2">
      <c r="G2864" s="60"/>
      <c r="H2864" s="4"/>
    </row>
    <row r="2865" spans="7:8" x14ac:dyDescent="0.2">
      <c r="G2865" s="60"/>
      <c r="H2865" s="4"/>
    </row>
    <row r="2866" spans="7:8" x14ac:dyDescent="0.2">
      <c r="G2866" s="60"/>
      <c r="H2866" s="4"/>
    </row>
    <row r="2867" spans="7:8" x14ac:dyDescent="0.2">
      <c r="G2867" s="60"/>
      <c r="H2867" s="4"/>
    </row>
    <row r="2868" spans="7:8" x14ac:dyDescent="0.2">
      <c r="G2868" s="60"/>
      <c r="H2868" s="4"/>
    </row>
    <row r="2869" spans="7:8" x14ac:dyDescent="0.2">
      <c r="G2869" s="60"/>
      <c r="H2869" s="4"/>
    </row>
    <row r="2870" spans="7:8" x14ac:dyDescent="0.2">
      <c r="G2870" s="60"/>
      <c r="H2870" s="4"/>
    </row>
    <row r="2871" spans="7:8" x14ac:dyDescent="0.2">
      <c r="G2871" s="60"/>
      <c r="H2871" s="4"/>
    </row>
    <row r="2872" spans="7:8" x14ac:dyDescent="0.2">
      <c r="G2872" s="60"/>
      <c r="H2872" s="4"/>
    </row>
    <row r="2873" spans="7:8" x14ac:dyDescent="0.2">
      <c r="G2873" s="60"/>
      <c r="H2873" s="4"/>
    </row>
    <row r="2874" spans="7:8" x14ac:dyDescent="0.2">
      <c r="G2874" s="60"/>
      <c r="H2874" s="4"/>
    </row>
    <row r="2875" spans="7:8" x14ac:dyDescent="0.2">
      <c r="G2875" s="60"/>
      <c r="H2875" s="4"/>
    </row>
    <row r="2876" spans="7:8" x14ac:dyDescent="0.2">
      <c r="G2876" s="60"/>
      <c r="H2876" s="4"/>
    </row>
    <row r="2877" spans="7:8" x14ac:dyDescent="0.2">
      <c r="G2877" s="60"/>
      <c r="H2877" s="4"/>
    </row>
    <row r="2878" spans="7:8" x14ac:dyDescent="0.2">
      <c r="G2878" s="60"/>
      <c r="H2878" s="4"/>
    </row>
    <row r="2879" spans="7:8" x14ac:dyDescent="0.2">
      <c r="G2879" s="60"/>
      <c r="H2879" s="4"/>
    </row>
    <row r="2880" spans="7:8" x14ac:dyDescent="0.2">
      <c r="G2880" s="60"/>
      <c r="H2880" s="4"/>
    </row>
    <row r="2881" spans="7:8" x14ac:dyDescent="0.2">
      <c r="G2881" s="60"/>
      <c r="H2881" s="4"/>
    </row>
    <row r="2882" spans="7:8" x14ac:dyDescent="0.2">
      <c r="G2882" s="60"/>
      <c r="H2882" s="4"/>
    </row>
    <row r="2883" spans="7:8" x14ac:dyDescent="0.2">
      <c r="G2883" s="60"/>
      <c r="H2883" s="4"/>
    </row>
    <row r="2884" spans="7:8" x14ac:dyDescent="0.2">
      <c r="G2884" s="60"/>
      <c r="H2884" s="4"/>
    </row>
    <row r="2885" spans="7:8" x14ac:dyDescent="0.2">
      <c r="G2885" s="60"/>
      <c r="H2885" s="4"/>
    </row>
    <row r="2886" spans="7:8" x14ac:dyDescent="0.2">
      <c r="G2886" s="60"/>
      <c r="H2886" s="4"/>
    </row>
    <row r="2887" spans="7:8" x14ac:dyDescent="0.2">
      <c r="G2887" s="60"/>
      <c r="H2887" s="4"/>
    </row>
    <row r="2888" spans="7:8" x14ac:dyDescent="0.2">
      <c r="G2888" s="60"/>
      <c r="H2888" s="4"/>
    </row>
    <row r="2889" spans="7:8" x14ac:dyDescent="0.2">
      <c r="G2889" s="60"/>
      <c r="H2889" s="4"/>
    </row>
    <row r="2890" spans="7:8" x14ac:dyDescent="0.2">
      <c r="G2890" s="60"/>
      <c r="H2890" s="4"/>
    </row>
    <row r="2891" spans="7:8" x14ac:dyDescent="0.2">
      <c r="G2891" s="60"/>
      <c r="H2891" s="4"/>
    </row>
    <row r="2892" spans="7:8" x14ac:dyDescent="0.2">
      <c r="G2892" s="60"/>
      <c r="H2892" s="4"/>
    </row>
    <row r="2893" spans="7:8" x14ac:dyDescent="0.2">
      <c r="G2893" s="60"/>
      <c r="H2893" s="4"/>
    </row>
    <row r="2894" spans="7:8" x14ac:dyDescent="0.2">
      <c r="G2894" s="60"/>
      <c r="H2894" s="4"/>
    </row>
    <row r="2895" spans="7:8" x14ac:dyDescent="0.2">
      <c r="G2895" s="60"/>
      <c r="H2895" s="4"/>
    </row>
    <row r="2896" spans="7:8" x14ac:dyDescent="0.2">
      <c r="G2896" s="60"/>
      <c r="H2896" s="4"/>
    </row>
    <row r="2897" spans="7:8" x14ac:dyDescent="0.2">
      <c r="G2897" s="60"/>
      <c r="H2897" s="4"/>
    </row>
    <row r="2898" spans="7:8" x14ac:dyDescent="0.2">
      <c r="G2898" s="60"/>
      <c r="H2898" s="4"/>
    </row>
    <row r="2899" spans="7:8" x14ac:dyDescent="0.2">
      <c r="G2899" s="60"/>
      <c r="H2899" s="4"/>
    </row>
    <row r="2900" spans="7:8" x14ac:dyDescent="0.2">
      <c r="G2900" s="60"/>
      <c r="H2900" s="4"/>
    </row>
    <row r="2901" spans="7:8" x14ac:dyDescent="0.2">
      <c r="G2901" s="60"/>
      <c r="H2901" s="4"/>
    </row>
    <row r="2902" spans="7:8" x14ac:dyDescent="0.2">
      <c r="G2902" s="60"/>
      <c r="H2902" s="4"/>
    </row>
    <row r="2903" spans="7:8" x14ac:dyDescent="0.2">
      <c r="G2903" s="60"/>
      <c r="H2903" s="4"/>
    </row>
    <row r="2904" spans="7:8" x14ac:dyDescent="0.2">
      <c r="G2904" s="60"/>
      <c r="H2904" s="4"/>
    </row>
    <row r="2905" spans="7:8" x14ac:dyDescent="0.2">
      <c r="G2905" s="60"/>
      <c r="H2905" s="4"/>
    </row>
    <row r="2906" spans="7:8" x14ac:dyDescent="0.2">
      <c r="G2906" s="60"/>
      <c r="H2906" s="4"/>
    </row>
    <row r="2907" spans="7:8" x14ac:dyDescent="0.2">
      <c r="G2907" s="60"/>
      <c r="H2907" s="4"/>
    </row>
    <row r="2908" spans="7:8" x14ac:dyDescent="0.2">
      <c r="G2908" s="60"/>
      <c r="H2908" s="4"/>
    </row>
    <row r="2909" spans="7:8" x14ac:dyDescent="0.2">
      <c r="G2909" s="60"/>
      <c r="H2909" s="4"/>
    </row>
    <row r="2910" spans="7:8" x14ac:dyDescent="0.2">
      <c r="G2910" s="60"/>
      <c r="H2910" s="4"/>
    </row>
    <row r="2911" spans="7:8" x14ac:dyDescent="0.2">
      <c r="G2911" s="60"/>
      <c r="H2911" s="4"/>
    </row>
    <row r="2912" spans="7:8" x14ac:dyDescent="0.2">
      <c r="G2912" s="60"/>
      <c r="H2912" s="4"/>
    </row>
    <row r="2913" spans="7:8" x14ac:dyDescent="0.2">
      <c r="G2913" s="60"/>
      <c r="H2913" s="4"/>
    </row>
    <row r="2914" spans="7:8" x14ac:dyDescent="0.2">
      <c r="G2914" s="60"/>
      <c r="H2914" s="4"/>
    </row>
    <row r="2915" spans="7:8" x14ac:dyDescent="0.2">
      <c r="G2915" s="60"/>
      <c r="H2915" s="4"/>
    </row>
    <row r="2916" spans="7:8" x14ac:dyDescent="0.2">
      <c r="G2916" s="60"/>
      <c r="H2916" s="4"/>
    </row>
    <row r="2917" spans="7:8" x14ac:dyDescent="0.2">
      <c r="G2917" s="60"/>
      <c r="H2917" s="4"/>
    </row>
    <row r="2918" spans="7:8" x14ac:dyDescent="0.2">
      <c r="G2918" s="60"/>
      <c r="H2918" s="4"/>
    </row>
    <row r="2919" spans="7:8" x14ac:dyDescent="0.2">
      <c r="G2919" s="60"/>
      <c r="H2919" s="4"/>
    </row>
    <row r="2920" spans="7:8" x14ac:dyDescent="0.2">
      <c r="G2920" s="60"/>
      <c r="H2920" s="4"/>
    </row>
    <row r="2921" spans="7:8" x14ac:dyDescent="0.2">
      <c r="G2921" s="60"/>
      <c r="H2921" s="4"/>
    </row>
    <row r="2922" spans="7:8" x14ac:dyDescent="0.2">
      <c r="G2922" s="60"/>
      <c r="H2922" s="4"/>
    </row>
    <row r="2923" spans="7:8" x14ac:dyDescent="0.2">
      <c r="G2923" s="60"/>
      <c r="H2923" s="4"/>
    </row>
    <row r="2924" spans="7:8" x14ac:dyDescent="0.2">
      <c r="G2924" s="60"/>
      <c r="H2924" s="4"/>
    </row>
    <row r="2925" spans="7:8" x14ac:dyDescent="0.2">
      <c r="G2925" s="60"/>
      <c r="H2925" s="4"/>
    </row>
    <row r="2926" spans="7:8" x14ac:dyDescent="0.2">
      <c r="G2926" s="60"/>
      <c r="H2926" s="4"/>
    </row>
    <row r="2927" spans="7:8" x14ac:dyDescent="0.2">
      <c r="G2927" s="60"/>
      <c r="H2927" s="4"/>
    </row>
    <row r="2928" spans="7:8" x14ac:dyDescent="0.2">
      <c r="G2928" s="60"/>
      <c r="H2928" s="4"/>
    </row>
    <row r="2929" spans="7:8" x14ac:dyDescent="0.2">
      <c r="G2929" s="60"/>
      <c r="H2929" s="4"/>
    </row>
    <row r="2930" spans="7:8" x14ac:dyDescent="0.2">
      <c r="G2930" s="60"/>
      <c r="H2930" s="4"/>
    </row>
    <row r="2931" spans="7:8" x14ac:dyDescent="0.2">
      <c r="G2931" s="60"/>
      <c r="H2931" s="4"/>
    </row>
    <row r="2932" spans="7:8" x14ac:dyDescent="0.2">
      <c r="G2932" s="60"/>
      <c r="H2932" s="4"/>
    </row>
    <row r="2933" spans="7:8" x14ac:dyDescent="0.2">
      <c r="G2933" s="60"/>
      <c r="H2933" s="4"/>
    </row>
    <row r="2934" spans="7:8" x14ac:dyDescent="0.2">
      <c r="G2934" s="60"/>
      <c r="H2934" s="4"/>
    </row>
    <row r="2935" spans="7:8" x14ac:dyDescent="0.2">
      <c r="G2935" s="60"/>
      <c r="H2935" s="4"/>
    </row>
    <row r="2936" spans="7:8" x14ac:dyDescent="0.2">
      <c r="G2936" s="60"/>
      <c r="H2936" s="4"/>
    </row>
    <row r="2937" spans="7:8" x14ac:dyDescent="0.2">
      <c r="G2937" s="60"/>
      <c r="H2937" s="4"/>
    </row>
    <row r="2938" spans="7:8" x14ac:dyDescent="0.2">
      <c r="G2938" s="60"/>
      <c r="H2938" s="4"/>
    </row>
    <row r="2939" spans="7:8" x14ac:dyDescent="0.2">
      <c r="G2939" s="60"/>
      <c r="H2939" s="4"/>
    </row>
    <row r="2940" spans="7:8" x14ac:dyDescent="0.2">
      <c r="G2940" s="60"/>
      <c r="H2940" s="4"/>
    </row>
    <row r="2941" spans="7:8" x14ac:dyDescent="0.2">
      <c r="G2941" s="60"/>
      <c r="H2941" s="4"/>
    </row>
    <row r="2942" spans="7:8" x14ac:dyDescent="0.2">
      <c r="G2942" s="60"/>
      <c r="H2942" s="4"/>
    </row>
    <row r="2943" spans="7:8" x14ac:dyDescent="0.2">
      <c r="G2943" s="60"/>
      <c r="H2943" s="4"/>
    </row>
    <row r="2944" spans="7:8" x14ac:dyDescent="0.2">
      <c r="G2944" s="60"/>
      <c r="H2944" s="4"/>
    </row>
    <row r="2945" spans="7:8" x14ac:dyDescent="0.2">
      <c r="G2945" s="60"/>
      <c r="H2945" s="4"/>
    </row>
    <row r="2946" spans="7:8" x14ac:dyDescent="0.2">
      <c r="G2946" s="60"/>
      <c r="H2946" s="4"/>
    </row>
    <row r="2947" spans="7:8" x14ac:dyDescent="0.2">
      <c r="G2947" s="60"/>
      <c r="H2947" s="4"/>
    </row>
    <row r="2948" spans="7:8" x14ac:dyDescent="0.2">
      <c r="G2948" s="60"/>
      <c r="H2948" s="4"/>
    </row>
    <row r="2949" spans="7:8" x14ac:dyDescent="0.2">
      <c r="G2949" s="60"/>
      <c r="H2949" s="4"/>
    </row>
    <row r="2950" spans="7:8" x14ac:dyDescent="0.2">
      <c r="G2950" s="60"/>
      <c r="H2950" s="4"/>
    </row>
    <row r="2951" spans="7:8" x14ac:dyDescent="0.2">
      <c r="G2951" s="60"/>
      <c r="H2951" s="4"/>
    </row>
    <row r="2952" spans="7:8" x14ac:dyDescent="0.2">
      <c r="G2952" s="60"/>
      <c r="H2952" s="4"/>
    </row>
    <row r="2953" spans="7:8" x14ac:dyDescent="0.2">
      <c r="G2953" s="60"/>
      <c r="H2953" s="4"/>
    </row>
    <row r="2954" spans="7:8" x14ac:dyDescent="0.2">
      <c r="G2954" s="60"/>
      <c r="H2954" s="4"/>
    </row>
    <row r="2955" spans="7:8" x14ac:dyDescent="0.2">
      <c r="G2955" s="60"/>
      <c r="H2955" s="4"/>
    </row>
    <row r="2956" spans="7:8" x14ac:dyDescent="0.2">
      <c r="G2956" s="60"/>
      <c r="H2956" s="4"/>
    </row>
    <row r="2957" spans="7:8" x14ac:dyDescent="0.2">
      <c r="G2957" s="60"/>
      <c r="H2957" s="4"/>
    </row>
    <row r="2958" spans="7:8" x14ac:dyDescent="0.2">
      <c r="G2958" s="60"/>
      <c r="H2958" s="4"/>
    </row>
    <row r="2959" spans="7:8" x14ac:dyDescent="0.2">
      <c r="G2959" s="60"/>
      <c r="H2959" s="4"/>
    </row>
    <row r="2960" spans="7:8" x14ac:dyDescent="0.2">
      <c r="G2960" s="60"/>
      <c r="H2960" s="4"/>
    </row>
    <row r="2961" spans="7:8" x14ac:dyDescent="0.2">
      <c r="G2961" s="60"/>
      <c r="H2961" s="4"/>
    </row>
    <row r="2962" spans="7:8" x14ac:dyDescent="0.2">
      <c r="G2962" s="60"/>
      <c r="H2962" s="4"/>
    </row>
    <row r="2963" spans="7:8" x14ac:dyDescent="0.2">
      <c r="G2963" s="60"/>
      <c r="H2963" s="4"/>
    </row>
    <row r="2964" spans="7:8" x14ac:dyDescent="0.2">
      <c r="G2964" s="60"/>
      <c r="H2964" s="4"/>
    </row>
    <row r="2965" spans="7:8" x14ac:dyDescent="0.2">
      <c r="G2965" s="60"/>
      <c r="H2965" s="4"/>
    </row>
    <row r="2966" spans="7:8" x14ac:dyDescent="0.2">
      <c r="G2966" s="60"/>
      <c r="H2966" s="4"/>
    </row>
    <row r="2967" spans="7:8" x14ac:dyDescent="0.2">
      <c r="G2967" s="60"/>
      <c r="H2967" s="4"/>
    </row>
    <row r="2968" spans="7:8" x14ac:dyDescent="0.2">
      <c r="G2968" s="60"/>
      <c r="H2968" s="4"/>
    </row>
    <row r="2969" spans="7:8" x14ac:dyDescent="0.2">
      <c r="G2969" s="60"/>
      <c r="H2969" s="4"/>
    </row>
    <row r="2970" spans="7:8" x14ac:dyDescent="0.2">
      <c r="G2970" s="60"/>
      <c r="H2970" s="4"/>
    </row>
    <row r="2971" spans="7:8" x14ac:dyDescent="0.2">
      <c r="G2971" s="60"/>
      <c r="H2971" s="4"/>
    </row>
    <row r="2972" spans="7:8" x14ac:dyDescent="0.2">
      <c r="G2972" s="60"/>
      <c r="H2972" s="4"/>
    </row>
    <row r="2973" spans="7:8" x14ac:dyDescent="0.2">
      <c r="G2973" s="60"/>
      <c r="H2973" s="4"/>
    </row>
    <row r="2974" spans="7:8" x14ac:dyDescent="0.2">
      <c r="G2974" s="60"/>
      <c r="H2974" s="4"/>
    </row>
    <row r="2975" spans="7:8" x14ac:dyDescent="0.2">
      <c r="G2975" s="60"/>
      <c r="H2975" s="4"/>
    </row>
    <row r="2976" spans="7:8" x14ac:dyDescent="0.2">
      <c r="G2976" s="60"/>
      <c r="H2976" s="4"/>
    </row>
    <row r="2977" spans="7:8" x14ac:dyDescent="0.2">
      <c r="G2977" s="60"/>
      <c r="H2977" s="4"/>
    </row>
    <row r="2978" spans="7:8" x14ac:dyDescent="0.2">
      <c r="G2978" s="60"/>
      <c r="H2978" s="4"/>
    </row>
    <row r="2979" spans="7:8" x14ac:dyDescent="0.2">
      <c r="G2979" s="60"/>
      <c r="H2979" s="4"/>
    </row>
    <row r="2980" spans="7:8" x14ac:dyDescent="0.2">
      <c r="G2980" s="60"/>
      <c r="H2980" s="4"/>
    </row>
    <row r="2981" spans="7:8" x14ac:dyDescent="0.2">
      <c r="G2981" s="60"/>
      <c r="H2981" s="4"/>
    </row>
    <row r="2982" spans="7:8" x14ac:dyDescent="0.2">
      <c r="G2982" s="60"/>
      <c r="H2982" s="4"/>
    </row>
    <row r="2983" spans="7:8" x14ac:dyDescent="0.2">
      <c r="G2983" s="60"/>
      <c r="H2983" s="4"/>
    </row>
    <row r="2984" spans="7:8" x14ac:dyDescent="0.2">
      <c r="G2984" s="60"/>
      <c r="H2984" s="4"/>
    </row>
    <row r="2985" spans="7:8" x14ac:dyDescent="0.2">
      <c r="G2985" s="60"/>
      <c r="H2985" s="4"/>
    </row>
    <row r="2986" spans="7:8" x14ac:dyDescent="0.2">
      <c r="G2986" s="60"/>
      <c r="H2986" s="4"/>
    </row>
    <row r="2987" spans="7:8" x14ac:dyDescent="0.2">
      <c r="G2987" s="60"/>
      <c r="H2987" s="4"/>
    </row>
    <row r="2988" spans="7:8" x14ac:dyDescent="0.2">
      <c r="G2988" s="60"/>
      <c r="H2988" s="4"/>
    </row>
    <row r="2989" spans="7:8" x14ac:dyDescent="0.2">
      <c r="G2989" s="60"/>
      <c r="H2989" s="4"/>
    </row>
    <row r="2990" spans="7:8" x14ac:dyDescent="0.2">
      <c r="G2990" s="60"/>
      <c r="H2990" s="4"/>
    </row>
    <row r="2991" spans="7:8" x14ac:dyDescent="0.2">
      <c r="G2991" s="60"/>
      <c r="H2991" s="4"/>
    </row>
    <row r="2992" spans="7:8" x14ac:dyDescent="0.2">
      <c r="G2992" s="60"/>
      <c r="H2992" s="4"/>
    </row>
    <row r="2993" spans="7:8" x14ac:dyDescent="0.2">
      <c r="G2993" s="60"/>
      <c r="H2993" s="4"/>
    </row>
    <row r="2994" spans="7:8" x14ac:dyDescent="0.2">
      <c r="G2994" s="60"/>
      <c r="H2994" s="4"/>
    </row>
    <row r="2995" spans="7:8" x14ac:dyDescent="0.2">
      <c r="G2995" s="60"/>
      <c r="H2995" s="4"/>
    </row>
    <row r="2996" spans="7:8" x14ac:dyDescent="0.2">
      <c r="G2996" s="60"/>
      <c r="H2996" s="4"/>
    </row>
    <row r="2997" spans="7:8" x14ac:dyDescent="0.2">
      <c r="G2997" s="60"/>
      <c r="H2997" s="4"/>
    </row>
    <row r="2998" spans="7:8" x14ac:dyDescent="0.2">
      <c r="G2998" s="60"/>
      <c r="H2998" s="4"/>
    </row>
    <row r="2999" spans="7:8" x14ac:dyDescent="0.2">
      <c r="G2999" s="60"/>
      <c r="H2999" s="4"/>
    </row>
    <row r="3000" spans="7:8" x14ac:dyDescent="0.2">
      <c r="G3000" s="60"/>
      <c r="H3000" s="4"/>
    </row>
    <row r="3001" spans="7:8" x14ac:dyDescent="0.2">
      <c r="G3001" s="60"/>
      <c r="H3001" s="4"/>
    </row>
    <row r="3002" spans="7:8" x14ac:dyDescent="0.2">
      <c r="G3002" s="60"/>
      <c r="H3002" s="4"/>
    </row>
    <row r="3003" spans="7:8" x14ac:dyDescent="0.2">
      <c r="G3003" s="60"/>
      <c r="H3003" s="4"/>
    </row>
    <row r="3004" spans="7:8" x14ac:dyDescent="0.2">
      <c r="G3004" s="60"/>
      <c r="H3004" s="4"/>
    </row>
    <row r="3005" spans="7:8" x14ac:dyDescent="0.2">
      <c r="G3005" s="60"/>
      <c r="H3005" s="4"/>
    </row>
    <row r="3006" spans="7:8" x14ac:dyDescent="0.2">
      <c r="G3006" s="60"/>
      <c r="H3006" s="4"/>
    </row>
    <row r="3007" spans="7:8" x14ac:dyDescent="0.2">
      <c r="G3007" s="60"/>
      <c r="H3007" s="4"/>
    </row>
    <row r="3008" spans="7:8" x14ac:dyDescent="0.2">
      <c r="G3008" s="60"/>
      <c r="H3008" s="4"/>
    </row>
    <row r="3009" spans="7:8" x14ac:dyDescent="0.2">
      <c r="G3009" s="60"/>
      <c r="H3009" s="4"/>
    </row>
    <row r="3010" spans="7:8" x14ac:dyDescent="0.2">
      <c r="G3010" s="60"/>
      <c r="H3010" s="4"/>
    </row>
    <row r="3011" spans="7:8" x14ac:dyDescent="0.2">
      <c r="G3011" s="60"/>
      <c r="H3011" s="4"/>
    </row>
    <row r="3012" spans="7:8" x14ac:dyDescent="0.2">
      <c r="G3012" s="60"/>
      <c r="H3012" s="4"/>
    </row>
    <row r="3013" spans="7:8" x14ac:dyDescent="0.2">
      <c r="G3013" s="60"/>
      <c r="H3013" s="4"/>
    </row>
    <row r="3014" spans="7:8" x14ac:dyDescent="0.2">
      <c r="G3014" s="60"/>
      <c r="H3014" s="4"/>
    </row>
    <row r="3015" spans="7:8" x14ac:dyDescent="0.2">
      <c r="G3015" s="60"/>
      <c r="H3015" s="4"/>
    </row>
    <row r="3016" spans="7:8" x14ac:dyDescent="0.2">
      <c r="G3016" s="60"/>
      <c r="H3016" s="4"/>
    </row>
    <row r="3017" spans="7:8" x14ac:dyDescent="0.2">
      <c r="G3017" s="60"/>
      <c r="H3017" s="4"/>
    </row>
    <row r="3018" spans="7:8" x14ac:dyDescent="0.2">
      <c r="G3018" s="60"/>
      <c r="H3018" s="4"/>
    </row>
    <row r="3019" spans="7:8" x14ac:dyDescent="0.2">
      <c r="G3019" s="60"/>
      <c r="H3019" s="4"/>
    </row>
    <row r="3020" spans="7:8" x14ac:dyDescent="0.2">
      <c r="G3020" s="60"/>
      <c r="H3020" s="4"/>
    </row>
    <row r="3021" spans="7:8" x14ac:dyDescent="0.2">
      <c r="G3021" s="60"/>
      <c r="H3021" s="4"/>
    </row>
    <row r="3022" spans="7:8" x14ac:dyDescent="0.2">
      <c r="G3022" s="60"/>
      <c r="H3022" s="4"/>
    </row>
    <row r="3023" spans="7:8" x14ac:dyDescent="0.2">
      <c r="G3023" s="60"/>
      <c r="H3023" s="4"/>
    </row>
    <row r="3024" spans="7:8" x14ac:dyDescent="0.2">
      <c r="G3024" s="60"/>
      <c r="H3024" s="4"/>
    </row>
    <row r="3025" spans="7:8" x14ac:dyDescent="0.2">
      <c r="G3025" s="60"/>
      <c r="H3025" s="4"/>
    </row>
    <row r="3026" spans="7:8" x14ac:dyDescent="0.2">
      <c r="G3026" s="60"/>
      <c r="H3026" s="4"/>
    </row>
    <row r="3027" spans="7:8" x14ac:dyDescent="0.2">
      <c r="G3027" s="60"/>
      <c r="H3027" s="4"/>
    </row>
    <row r="3028" spans="7:8" x14ac:dyDescent="0.2">
      <c r="G3028" s="60"/>
      <c r="H3028" s="4"/>
    </row>
    <row r="3029" spans="7:8" x14ac:dyDescent="0.2">
      <c r="G3029" s="60"/>
      <c r="H3029" s="4"/>
    </row>
    <row r="3030" spans="7:8" x14ac:dyDescent="0.2">
      <c r="G3030" s="60"/>
      <c r="H3030" s="4"/>
    </row>
    <row r="3031" spans="7:8" x14ac:dyDescent="0.2">
      <c r="G3031" s="60"/>
      <c r="H3031" s="4"/>
    </row>
    <row r="3032" spans="7:8" x14ac:dyDescent="0.2">
      <c r="G3032" s="60"/>
      <c r="H3032" s="4"/>
    </row>
    <row r="3033" spans="7:8" x14ac:dyDescent="0.2">
      <c r="G3033" s="60"/>
      <c r="H3033" s="4"/>
    </row>
    <row r="3034" spans="7:8" x14ac:dyDescent="0.2">
      <c r="G3034" s="60"/>
      <c r="H3034" s="4"/>
    </row>
    <row r="3035" spans="7:8" x14ac:dyDescent="0.2">
      <c r="G3035" s="60"/>
      <c r="H3035" s="4"/>
    </row>
    <row r="3036" spans="7:8" x14ac:dyDescent="0.2">
      <c r="G3036" s="60"/>
      <c r="H3036" s="4"/>
    </row>
    <row r="3037" spans="7:8" x14ac:dyDescent="0.2">
      <c r="G3037" s="60"/>
      <c r="H3037" s="4"/>
    </row>
    <row r="3038" spans="7:8" x14ac:dyDescent="0.2">
      <c r="G3038" s="60"/>
      <c r="H3038" s="4"/>
    </row>
    <row r="3039" spans="7:8" x14ac:dyDescent="0.2">
      <c r="G3039" s="60"/>
      <c r="H3039" s="4"/>
    </row>
    <row r="3040" spans="7:8" x14ac:dyDescent="0.2">
      <c r="G3040" s="60"/>
      <c r="H3040" s="4"/>
    </row>
    <row r="3041" spans="7:8" x14ac:dyDescent="0.2">
      <c r="G3041" s="60"/>
      <c r="H3041" s="4"/>
    </row>
    <row r="3042" spans="7:8" x14ac:dyDescent="0.2">
      <c r="G3042" s="60"/>
      <c r="H3042" s="4"/>
    </row>
    <row r="3043" spans="7:8" x14ac:dyDescent="0.2">
      <c r="G3043" s="60"/>
      <c r="H3043" s="4"/>
    </row>
    <row r="3044" spans="7:8" x14ac:dyDescent="0.2">
      <c r="G3044" s="60"/>
      <c r="H3044" s="4"/>
    </row>
    <row r="3045" spans="7:8" x14ac:dyDescent="0.2">
      <c r="G3045" s="60"/>
      <c r="H3045" s="4"/>
    </row>
    <row r="3046" spans="7:8" x14ac:dyDescent="0.2">
      <c r="G3046" s="60"/>
      <c r="H3046" s="4"/>
    </row>
    <row r="3047" spans="7:8" x14ac:dyDescent="0.2">
      <c r="G3047" s="60"/>
      <c r="H3047" s="4"/>
    </row>
    <row r="3048" spans="7:8" x14ac:dyDescent="0.2">
      <c r="G3048" s="60"/>
      <c r="H3048" s="4"/>
    </row>
    <row r="3049" spans="7:8" x14ac:dyDescent="0.2">
      <c r="G3049" s="60"/>
      <c r="H3049" s="4"/>
    </row>
    <row r="3050" spans="7:8" x14ac:dyDescent="0.2">
      <c r="G3050" s="60"/>
      <c r="H3050" s="4"/>
    </row>
    <row r="3051" spans="7:8" x14ac:dyDescent="0.2">
      <c r="G3051" s="60"/>
      <c r="H3051" s="4"/>
    </row>
    <row r="3052" spans="7:8" x14ac:dyDescent="0.2">
      <c r="G3052" s="60"/>
      <c r="H3052" s="4"/>
    </row>
    <row r="3053" spans="7:8" x14ac:dyDescent="0.2">
      <c r="G3053" s="60"/>
      <c r="H3053" s="4"/>
    </row>
    <row r="3054" spans="7:8" x14ac:dyDescent="0.2">
      <c r="G3054" s="60"/>
      <c r="H3054" s="4"/>
    </row>
    <row r="3055" spans="7:8" x14ac:dyDescent="0.2">
      <c r="G3055" s="60"/>
      <c r="H3055" s="4"/>
    </row>
    <row r="3056" spans="7:8" x14ac:dyDescent="0.2">
      <c r="G3056" s="60"/>
      <c r="H3056" s="4"/>
    </row>
    <row r="3057" spans="7:8" x14ac:dyDescent="0.2">
      <c r="G3057" s="60"/>
      <c r="H3057" s="4"/>
    </row>
    <row r="3058" spans="7:8" x14ac:dyDescent="0.2">
      <c r="G3058" s="60"/>
      <c r="H3058" s="4"/>
    </row>
    <row r="3059" spans="7:8" x14ac:dyDescent="0.2">
      <c r="G3059" s="60"/>
      <c r="H3059" s="4"/>
    </row>
    <row r="3060" spans="7:8" x14ac:dyDescent="0.2">
      <c r="G3060" s="60"/>
      <c r="H3060" s="4"/>
    </row>
    <row r="3061" spans="7:8" x14ac:dyDescent="0.2">
      <c r="G3061" s="60"/>
      <c r="H3061" s="4"/>
    </row>
    <row r="3062" spans="7:8" x14ac:dyDescent="0.2">
      <c r="G3062" s="60"/>
      <c r="H3062" s="4"/>
    </row>
    <row r="3063" spans="7:8" x14ac:dyDescent="0.2">
      <c r="G3063" s="60"/>
      <c r="H3063" s="4"/>
    </row>
    <row r="3064" spans="7:8" x14ac:dyDescent="0.2">
      <c r="G3064" s="60"/>
      <c r="H3064" s="4"/>
    </row>
    <row r="3065" spans="7:8" x14ac:dyDescent="0.2">
      <c r="G3065" s="60"/>
      <c r="H3065" s="4"/>
    </row>
    <row r="3066" spans="7:8" x14ac:dyDescent="0.2">
      <c r="G3066" s="60"/>
      <c r="H3066" s="4"/>
    </row>
    <row r="3067" spans="7:8" x14ac:dyDescent="0.2">
      <c r="G3067" s="60"/>
      <c r="H3067" s="4"/>
    </row>
    <row r="3068" spans="7:8" x14ac:dyDescent="0.2">
      <c r="G3068" s="60"/>
      <c r="H3068" s="4"/>
    </row>
    <row r="3069" spans="7:8" x14ac:dyDescent="0.2">
      <c r="G3069" s="60"/>
      <c r="H3069" s="4"/>
    </row>
    <row r="3070" spans="7:8" x14ac:dyDescent="0.2">
      <c r="G3070" s="60"/>
      <c r="H3070" s="4"/>
    </row>
    <row r="3071" spans="7:8" x14ac:dyDescent="0.2">
      <c r="G3071" s="60"/>
      <c r="H3071" s="4"/>
    </row>
    <row r="3072" spans="7:8" x14ac:dyDescent="0.2">
      <c r="G3072" s="60"/>
      <c r="H3072" s="4"/>
    </row>
    <row r="3073" spans="7:8" x14ac:dyDescent="0.2">
      <c r="G3073" s="60"/>
      <c r="H3073" s="4"/>
    </row>
    <row r="3074" spans="7:8" x14ac:dyDescent="0.2">
      <c r="G3074" s="60"/>
      <c r="H3074" s="4"/>
    </row>
    <row r="3075" spans="7:8" x14ac:dyDescent="0.2">
      <c r="G3075" s="60"/>
      <c r="H3075" s="4"/>
    </row>
    <row r="3076" spans="7:8" x14ac:dyDescent="0.2">
      <c r="G3076" s="60"/>
      <c r="H3076" s="4"/>
    </row>
    <row r="3077" spans="7:8" x14ac:dyDescent="0.2">
      <c r="G3077" s="60"/>
      <c r="H3077" s="4"/>
    </row>
    <row r="3078" spans="7:8" x14ac:dyDescent="0.2">
      <c r="G3078" s="60"/>
      <c r="H3078" s="4"/>
    </row>
    <row r="3079" spans="7:8" x14ac:dyDescent="0.2">
      <c r="G3079" s="60"/>
      <c r="H3079" s="4"/>
    </row>
    <row r="3080" spans="7:8" x14ac:dyDescent="0.2">
      <c r="G3080" s="60"/>
      <c r="H3080" s="4"/>
    </row>
    <row r="3081" spans="7:8" x14ac:dyDescent="0.2">
      <c r="G3081" s="60"/>
      <c r="H3081" s="4"/>
    </row>
    <row r="3082" spans="7:8" x14ac:dyDescent="0.2">
      <c r="G3082" s="60"/>
      <c r="H3082" s="4"/>
    </row>
    <row r="3083" spans="7:8" x14ac:dyDescent="0.2">
      <c r="G3083" s="60"/>
      <c r="H3083" s="4"/>
    </row>
    <row r="3084" spans="7:8" x14ac:dyDescent="0.2">
      <c r="G3084" s="60"/>
      <c r="H3084" s="4"/>
    </row>
    <row r="3085" spans="7:8" x14ac:dyDescent="0.2">
      <c r="G3085" s="60"/>
      <c r="H3085" s="4"/>
    </row>
    <row r="3086" spans="7:8" x14ac:dyDescent="0.2">
      <c r="G3086" s="60"/>
      <c r="H3086" s="4"/>
    </row>
    <row r="3087" spans="7:8" x14ac:dyDescent="0.2">
      <c r="G3087" s="60"/>
      <c r="H3087" s="4"/>
    </row>
    <row r="3088" spans="7:8" x14ac:dyDescent="0.2">
      <c r="G3088" s="60"/>
      <c r="H3088" s="4"/>
    </row>
    <row r="3089" spans="7:8" x14ac:dyDescent="0.2">
      <c r="G3089" s="60"/>
      <c r="H3089" s="4"/>
    </row>
    <row r="3090" spans="7:8" x14ac:dyDescent="0.2">
      <c r="G3090" s="60"/>
      <c r="H3090" s="4"/>
    </row>
    <row r="3091" spans="7:8" x14ac:dyDescent="0.2">
      <c r="G3091" s="60"/>
      <c r="H3091" s="4"/>
    </row>
    <row r="3092" spans="7:8" x14ac:dyDescent="0.2">
      <c r="G3092" s="60"/>
      <c r="H3092" s="4"/>
    </row>
    <row r="3093" spans="7:8" x14ac:dyDescent="0.2">
      <c r="G3093" s="60"/>
      <c r="H3093" s="4"/>
    </row>
    <row r="3094" spans="7:8" x14ac:dyDescent="0.2">
      <c r="G3094" s="60"/>
      <c r="H3094" s="4"/>
    </row>
    <row r="3095" spans="7:8" x14ac:dyDescent="0.2">
      <c r="G3095" s="60"/>
      <c r="H3095" s="4"/>
    </row>
    <row r="3096" spans="7:8" x14ac:dyDescent="0.2">
      <c r="G3096" s="60"/>
      <c r="H3096" s="4"/>
    </row>
    <row r="3097" spans="7:8" x14ac:dyDescent="0.2">
      <c r="G3097" s="60"/>
      <c r="H3097" s="4"/>
    </row>
    <row r="3098" spans="7:8" x14ac:dyDescent="0.2">
      <c r="G3098" s="60"/>
      <c r="H3098" s="4"/>
    </row>
    <row r="3099" spans="7:8" x14ac:dyDescent="0.2">
      <c r="G3099" s="60"/>
      <c r="H3099" s="4"/>
    </row>
    <row r="3100" spans="7:8" x14ac:dyDescent="0.2">
      <c r="G3100" s="60"/>
      <c r="H3100" s="4"/>
    </row>
    <row r="3101" spans="7:8" x14ac:dyDescent="0.2">
      <c r="G3101" s="60"/>
      <c r="H3101" s="4"/>
    </row>
    <row r="3102" spans="7:8" x14ac:dyDescent="0.2">
      <c r="G3102" s="60"/>
      <c r="H3102" s="4"/>
    </row>
    <row r="3103" spans="7:8" x14ac:dyDescent="0.2">
      <c r="G3103" s="60"/>
      <c r="H3103" s="4"/>
    </row>
    <row r="3104" spans="7:8" x14ac:dyDescent="0.2">
      <c r="G3104" s="60"/>
      <c r="H3104" s="4"/>
    </row>
    <row r="3105" spans="7:8" x14ac:dyDescent="0.2">
      <c r="G3105" s="60"/>
      <c r="H3105" s="4"/>
    </row>
    <row r="3106" spans="7:8" x14ac:dyDescent="0.2">
      <c r="G3106" s="60"/>
      <c r="H3106" s="4"/>
    </row>
    <row r="3107" spans="7:8" x14ac:dyDescent="0.2">
      <c r="G3107" s="60"/>
      <c r="H3107" s="4"/>
    </row>
    <row r="3108" spans="7:8" x14ac:dyDescent="0.2">
      <c r="G3108" s="60"/>
      <c r="H3108" s="4"/>
    </row>
    <row r="3109" spans="7:8" x14ac:dyDescent="0.2">
      <c r="G3109" s="60"/>
      <c r="H3109" s="4"/>
    </row>
    <row r="3110" spans="7:8" x14ac:dyDescent="0.2">
      <c r="G3110" s="60"/>
      <c r="H3110" s="4"/>
    </row>
    <row r="3111" spans="7:8" x14ac:dyDescent="0.2">
      <c r="G3111" s="60"/>
      <c r="H3111" s="4"/>
    </row>
    <row r="3112" spans="7:8" x14ac:dyDescent="0.2">
      <c r="G3112" s="60"/>
      <c r="H3112" s="4"/>
    </row>
    <row r="3113" spans="7:8" x14ac:dyDescent="0.2">
      <c r="G3113" s="60"/>
      <c r="H3113" s="4"/>
    </row>
    <row r="3114" spans="7:8" x14ac:dyDescent="0.2">
      <c r="G3114" s="60"/>
      <c r="H3114" s="4"/>
    </row>
    <row r="3115" spans="7:8" x14ac:dyDescent="0.2">
      <c r="G3115" s="60"/>
      <c r="H3115" s="4"/>
    </row>
    <row r="3116" spans="7:8" x14ac:dyDescent="0.2">
      <c r="G3116" s="60"/>
      <c r="H3116" s="4"/>
    </row>
    <row r="3117" spans="7:8" x14ac:dyDescent="0.2">
      <c r="G3117" s="60"/>
      <c r="H3117" s="4"/>
    </row>
    <row r="3118" spans="7:8" x14ac:dyDescent="0.2">
      <c r="G3118" s="60"/>
      <c r="H3118" s="4"/>
    </row>
    <row r="3119" spans="7:8" x14ac:dyDescent="0.2">
      <c r="G3119" s="60"/>
      <c r="H3119" s="4"/>
    </row>
    <row r="3120" spans="7:8" x14ac:dyDescent="0.2">
      <c r="G3120" s="60"/>
      <c r="H3120" s="4"/>
    </row>
    <row r="3121" spans="7:8" x14ac:dyDescent="0.2">
      <c r="G3121" s="60"/>
      <c r="H3121" s="4"/>
    </row>
    <row r="3122" spans="7:8" x14ac:dyDescent="0.2">
      <c r="G3122" s="60"/>
      <c r="H3122" s="4"/>
    </row>
    <row r="3123" spans="7:8" x14ac:dyDescent="0.2">
      <c r="G3123" s="60"/>
      <c r="H3123" s="4"/>
    </row>
    <row r="3124" spans="7:8" x14ac:dyDescent="0.2">
      <c r="G3124" s="60"/>
      <c r="H3124" s="4"/>
    </row>
    <row r="3125" spans="7:8" x14ac:dyDescent="0.2">
      <c r="G3125" s="60"/>
      <c r="H3125" s="4"/>
    </row>
    <row r="3126" spans="7:8" x14ac:dyDescent="0.2">
      <c r="G3126" s="60"/>
      <c r="H3126" s="4"/>
    </row>
    <row r="3127" spans="7:8" x14ac:dyDescent="0.2">
      <c r="G3127" s="60"/>
      <c r="H3127" s="4"/>
    </row>
    <row r="3128" spans="7:8" x14ac:dyDescent="0.2">
      <c r="G3128" s="60"/>
      <c r="H3128" s="4"/>
    </row>
    <row r="3129" spans="7:8" x14ac:dyDescent="0.2">
      <c r="G3129" s="60"/>
      <c r="H3129" s="4"/>
    </row>
    <row r="3130" spans="7:8" x14ac:dyDescent="0.2">
      <c r="G3130" s="60"/>
      <c r="H3130" s="4"/>
    </row>
    <row r="3131" spans="7:8" x14ac:dyDescent="0.2">
      <c r="G3131" s="60"/>
      <c r="H3131" s="4"/>
    </row>
    <row r="3132" spans="7:8" x14ac:dyDescent="0.2">
      <c r="G3132" s="60"/>
      <c r="H3132" s="4"/>
    </row>
    <row r="3133" spans="7:8" x14ac:dyDescent="0.2">
      <c r="G3133" s="60"/>
      <c r="H3133" s="4"/>
    </row>
    <row r="3134" spans="7:8" x14ac:dyDescent="0.2">
      <c r="G3134" s="60"/>
      <c r="H3134" s="4"/>
    </row>
    <row r="3135" spans="7:8" x14ac:dyDescent="0.2">
      <c r="G3135" s="60"/>
      <c r="H3135" s="4"/>
    </row>
    <row r="3136" spans="7:8" x14ac:dyDescent="0.2">
      <c r="G3136" s="60"/>
      <c r="H3136" s="4"/>
    </row>
    <row r="3137" spans="7:8" x14ac:dyDescent="0.2">
      <c r="G3137" s="60"/>
      <c r="H3137" s="4"/>
    </row>
    <row r="3138" spans="7:8" x14ac:dyDescent="0.2">
      <c r="G3138" s="60"/>
      <c r="H3138" s="4"/>
    </row>
    <row r="3139" spans="7:8" x14ac:dyDescent="0.2">
      <c r="G3139" s="60"/>
      <c r="H3139" s="4"/>
    </row>
    <row r="3140" spans="7:8" x14ac:dyDescent="0.2">
      <c r="G3140" s="60"/>
      <c r="H3140" s="4"/>
    </row>
    <row r="3141" spans="7:8" x14ac:dyDescent="0.2">
      <c r="G3141" s="60"/>
      <c r="H3141" s="4"/>
    </row>
    <row r="3142" spans="7:8" x14ac:dyDescent="0.2">
      <c r="G3142" s="60"/>
      <c r="H3142" s="4"/>
    </row>
    <row r="3143" spans="7:8" x14ac:dyDescent="0.2">
      <c r="G3143" s="60"/>
      <c r="H3143" s="4"/>
    </row>
    <row r="3144" spans="7:8" x14ac:dyDescent="0.2">
      <c r="G3144" s="60"/>
      <c r="H3144" s="4"/>
    </row>
    <row r="3145" spans="7:8" x14ac:dyDescent="0.2">
      <c r="G3145" s="60"/>
      <c r="H3145" s="4"/>
    </row>
    <row r="3146" spans="7:8" x14ac:dyDescent="0.2">
      <c r="G3146" s="60"/>
      <c r="H3146" s="4"/>
    </row>
    <row r="3147" spans="7:8" x14ac:dyDescent="0.2">
      <c r="G3147" s="60"/>
      <c r="H3147" s="4"/>
    </row>
    <row r="3148" spans="7:8" x14ac:dyDescent="0.2">
      <c r="G3148" s="60"/>
      <c r="H3148" s="4"/>
    </row>
    <row r="3149" spans="7:8" x14ac:dyDescent="0.2">
      <c r="G3149" s="60"/>
      <c r="H3149" s="4"/>
    </row>
    <row r="3150" spans="7:8" x14ac:dyDescent="0.2">
      <c r="G3150" s="60"/>
      <c r="H3150" s="4"/>
    </row>
    <row r="3151" spans="7:8" x14ac:dyDescent="0.2">
      <c r="G3151" s="60"/>
      <c r="H3151" s="4"/>
    </row>
    <row r="3152" spans="7:8" x14ac:dyDescent="0.2">
      <c r="G3152" s="60"/>
      <c r="H3152" s="4"/>
    </row>
    <row r="3153" spans="7:8" x14ac:dyDescent="0.2">
      <c r="G3153" s="60"/>
      <c r="H3153" s="4"/>
    </row>
    <row r="3154" spans="7:8" x14ac:dyDescent="0.2">
      <c r="G3154" s="60"/>
      <c r="H3154" s="4"/>
    </row>
    <row r="3155" spans="7:8" x14ac:dyDescent="0.2">
      <c r="G3155" s="60"/>
      <c r="H3155" s="4"/>
    </row>
    <row r="3156" spans="7:8" x14ac:dyDescent="0.2">
      <c r="G3156" s="60"/>
      <c r="H3156" s="4"/>
    </row>
    <row r="3157" spans="7:8" x14ac:dyDescent="0.2">
      <c r="G3157" s="60"/>
      <c r="H3157" s="4"/>
    </row>
    <row r="3158" spans="7:8" x14ac:dyDescent="0.2">
      <c r="G3158" s="60"/>
      <c r="H3158" s="4"/>
    </row>
    <row r="3159" spans="7:8" x14ac:dyDescent="0.2">
      <c r="G3159" s="60"/>
      <c r="H3159" s="4"/>
    </row>
    <row r="3160" spans="7:8" x14ac:dyDescent="0.2">
      <c r="G3160" s="60"/>
      <c r="H3160" s="4"/>
    </row>
    <row r="3161" spans="7:8" x14ac:dyDescent="0.2">
      <c r="G3161" s="60"/>
      <c r="H3161" s="4"/>
    </row>
    <row r="3162" spans="7:8" x14ac:dyDescent="0.2">
      <c r="G3162" s="60"/>
      <c r="H3162" s="4"/>
    </row>
    <row r="3163" spans="7:8" x14ac:dyDescent="0.2">
      <c r="G3163" s="60"/>
      <c r="H3163" s="4"/>
    </row>
    <row r="3164" spans="7:8" x14ac:dyDescent="0.2">
      <c r="G3164" s="60"/>
      <c r="H3164" s="4"/>
    </row>
    <row r="3165" spans="7:8" x14ac:dyDescent="0.2">
      <c r="G3165" s="60"/>
      <c r="H3165" s="4"/>
    </row>
    <row r="3166" spans="7:8" x14ac:dyDescent="0.2">
      <c r="G3166" s="60"/>
      <c r="H3166" s="4"/>
    </row>
    <row r="3167" spans="7:8" x14ac:dyDescent="0.2">
      <c r="G3167" s="60"/>
      <c r="H3167" s="4"/>
    </row>
    <row r="3168" spans="7:8" x14ac:dyDescent="0.2">
      <c r="G3168" s="60"/>
      <c r="H3168" s="4"/>
    </row>
    <row r="3169" spans="7:8" x14ac:dyDescent="0.2">
      <c r="G3169" s="60"/>
      <c r="H3169" s="4"/>
    </row>
    <row r="3170" spans="7:8" x14ac:dyDescent="0.2">
      <c r="G3170" s="60"/>
      <c r="H3170" s="4"/>
    </row>
    <row r="3171" spans="7:8" x14ac:dyDescent="0.2">
      <c r="G3171" s="60"/>
      <c r="H3171" s="4"/>
    </row>
    <row r="3172" spans="7:8" x14ac:dyDescent="0.2">
      <c r="G3172" s="60"/>
      <c r="H3172" s="4"/>
    </row>
    <row r="3173" spans="7:8" x14ac:dyDescent="0.2">
      <c r="G3173" s="60"/>
      <c r="H3173" s="4"/>
    </row>
    <row r="3174" spans="7:8" x14ac:dyDescent="0.2">
      <c r="G3174" s="60"/>
      <c r="H3174" s="4"/>
    </row>
    <row r="3175" spans="7:8" x14ac:dyDescent="0.2">
      <c r="G3175" s="60"/>
      <c r="H3175" s="4"/>
    </row>
    <row r="3176" spans="7:8" x14ac:dyDescent="0.2">
      <c r="G3176" s="60"/>
      <c r="H3176" s="4"/>
    </row>
    <row r="3177" spans="7:8" x14ac:dyDescent="0.2">
      <c r="G3177" s="60"/>
      <c r="H3177" s="4"/>
    </row>
    <row r="3178" spans="7:8" x14ac:dyDescent="0.2">
      <c r="G3178" s="60"/>
      <c r="H3178" s="4"/>
    </row>
    <row r="3179" spans="7:8" x14ac:dyDescent="0.2">
      <c r="G3179" s="60"/>
      <c r="H3179" s="4"/>
    </row>
    <row r="3180" spans="7:8" x14ac:dyDescent="0.2">
      <c r="G3180" s="60"/>
      <c r="H3180" s="4"/>
    </row>
    <row r="3181" spans="7:8" x14ac:dyDescent="0.2">
      <c r="G3181" s="60"/>
      <c r="H3181" s="4"/>
    </row>
    <row r="3182" spans="7:8" x14ac:dyDescent="0.2">
      <c r="G3182" s="60"/>
      <c r="H3182" s="4"/>
    </row>
    <row r="3183" spans="7:8" x14ac:dyDescent="0.2">
      <c r="G3183" s="60"/>
      <c r="H3183" s="4"/>
    </row>
    <row r="3184" spans="7:8" x14ac:dyDescent="0.2">
      <c r="G3184" s="60"/>
      <c r="H3184" s="4"/>
    </row>
    <row r="3185" spans="7:8" x14ac:dyDescent="0.2">
      <c r="G3185" s="60"/>
      <c r="H3185" s="4"/>
    </row>
    <row r="3186" spans="7:8" x14ac:dyDescent="0.2">
      <c r="G3186" s="60"/>
      <c r="H3186" s="4"/>
    </row>
    <row r="3187" spans="7:8" x14ac:dyDescent="0.2">
      <c r="G3187" s="60"/>
      <c r="H3187" s="4"/>
    </row>
    <row r="3188" spans="7:8" x14ac:dyDescent="0.2">
      <c r="G3188" s="60"/>
      <c r="H3188" s="4"/>
    </row>
    <row r="3189" spans="7:8" x14ac:dyDescent="0.2">
      <c r="G3189" s="60"/>
      <c r="H3189" s="4"/>
    </row>
    <row r="3190" spans="7:8" x14ac:dyDescent="0.2">
      <c r="G3190" s="60"/>
      <c r="H3190" s="4"/>
    </row>
    <row r="3191" spans="7:8" x14ac:dyDescent="0.2">
      <c r="G3191" s="60"/>
      <c r="H3191" s="4"/>
    </row>
    <row r="3192" spans="7:8" x14ac:dyDescent="0.2">
      <c r="G3192" s="60"/>
      <c r="H3192" s="4"/>
    </row>
    <row r="3193" spans="7:8" x14ac:dyDescent="0.2">
      <c r="G3193" s="60"/>
      <c r="H3193" s="4"/>
    </row>
    <row r="3194" spans="7:8" x14ac:dyDescent="0.2">
      <c r="G3194" s="60"/>
      <c r="H3194" s="4"/>
    </row>
    <row r="3195" spans="7:8" x14ac:dyDescent="0.2">
      <c r="G3195" s="60"/>
      <c r="H3195" s="4"/>
    </row>
    <row r="3196" spans="7:8" x14ac:dyDescent="0.2">
      <c r="G3196" s="60"/>
      <c r="H3196" s="4"/>
    </row>
    <row r="3197" spans="7:8" x14ac:dyDescent="0.2">
      <c r="G3197" s="60"/>
      <c r="H3197" s="4"/>
    </row>
    <row r="3198" spans="7:8" x14ac:dyDescent="0.2">
      <c r="G3198" s="60"/>
      <c r="H3198" s="4"/>
    </row>
    <row r="3199" spans="7:8" x14ac:dyDescent="0.2">
      <c r="G3199" s="60"/>
      <c r="H3199" s="4"/>
    </row>
    <row r="3200" spans="7:8" x14ac:dyDescent="0.2">
      <c r="G3200" s="60"/>
      <c r="H3200" s="4"/>
    </row>
    <row r="3201" spans="7:8" x14ac:dyDescent="0.2">
      <c r="G3201" s="60"/>
      <c r="H3201" s="4"/>
    </row>
    <row r="3202" spans="7:8" x14ac:dyDescent="0.2">
      <c r="G3202" s="60"/>
      <c r="H3202" s="4"/>
    </row>
    <row r="3203" spans="7:8" x14ac:dyDescent="0.2">
      <c r="G3203" s="60"/>
      <c r="H3203" s="4"/>
    </row>
    <row r="3204" spans="7:8" x14ac:dyDescent="0.2">
      <c r="G3204" s="60"/>
      <c r="H3204" s="4"/>
    </row>
    <row r="3205" spans="7:8" x14ac:dyDescent="0.2">
      <c r="G3205" s="60"/>
      <c r="H3205" s="4"/>
    </row>
    <row r="3206" spans="7:8" x14ac:dyDescent="0.2">
      <c r="G3206" s="60"/>
      <c r="H3206" s="4"/>
    </row>
    <row r="3207" spans="7:8" x14ac:dyDescent="0.2">
      <c r="G3207" s="60"/>
      <c r="H3207" s="4"/>
    </row>
    <row r="3208" spans="7:8" x14ac:dyDescent="0.2">
      <c r="G3208" s="60"/>
      <c r="H3208" s="4"/>
    </row>
    <row r="3209" spans="7:8" x14ac:dyDescent="0.2">
      <c r="G3209" s="60"/>
      <c r="H3209" s="4"/>
    </row>
    <row r="3210" spans="7:8" x14ac:dyDescent="0.2">
      <c r="G3210" s="60"/>
      <c r="H3210" s="4"/>
    </row>
    <row r="3211" spans="7:8" x14ac:dyDescent="0.2">
      <c r="G3211" s="60"/>
      <c r="H3211" s="4"/>
    </row>
    <row r="3212" spans="7:8" x14ac:dyDescent="0.2">
      <c r="G3212" s="60"/>
      <c r="H3212" s="4"/>
    </row>
    <row r="3213" spans="7:8" x14ac:dyDescent="0.2">
      <c r="G3213" s="60"/>
      <c r="H3213" s="4"/>
    </row>
    <row r="3214" spans="7:8" x14ac:dyDescent="0.2">
      <c r="G3214" s="60"/>
      <c r="H3214" s="4"/>
    </row>
    <row r="3215" spans="7:8" x14ac:dyDescent="0.2">
      <c r="G3215" s="60"/>
      <c r="H3215" s="4"/>
    </row>
    <row r="3216" spans="7:8" x14ac:dyDescent="0.2">
      <c r="G3216" s="60"/>
      <c r="H3216" s="4"/>
    </row>
    <row r="3217" spans="7:8" x14ac:dyDescent="0.2">
      <c r="G3217" s="60"/>
      <c r="H3217" s="4"/>
    </row>
    <row r="3218" spans="7:8" x14ac:dyDescent="0.2">
      <c r="G3218" s="60"/>
      <c r="H3218" s="4"/>
    </row>
    <row r="3219" spans="7:8" x14ac:dyDescent="0.2">
      <c r="G3219" s="60"/>
      <c r="H3219" s="4"/>
    </row>
    <row r="3220" spans="7:8" x14ac:dyDescent="0.2">
      <c r="G3220" s="60"/>
      <c r="H3220" s="4"/>
    </row>
    <row r="3221" spans="7:8" x14ac:dyDescent="0.2">
      <c r="G3221" s="60"/>
      <c r="H3221" s="4"/>
    </row>
    <row r="3222" spans="7:8" x14ac:dyDescent="0.2">
      <c r="G3222" s="60"/>
      <c r="H3222" s="4"/>
    </row>
    <row r="3223" spans="7:8" x14ac:dyDescent="0.2">
      <c r="G3223" s="60"/>
      <c r="H3223" s="4"/>
    </row>
    <row r="3224" spans="7:8" x14ac:dyDescent="0.2">
      <c r="G3224" s="60"/>
      <c r="H3224" s="4"/>
    </row>
    <row r="3225" spans="7:8" x14ac:dyDescent="0.2">
      <c r="G3225" s="60"/>
      <c r="H3225" s="4"/>
    </row>
    <row r="3226" spans="7:8" x14ac:dyDescent="0.2">
      <c r="G3226" s="60"/>
      <c r="H3226" s="4"/>
    </row>
    <row r="3227" spans="7:8" x14ac:dyDescent="0.2">
      <c r="G3227" s="60"/>
      <c r="H3227" s="4"/>
    </row>
    <row r="3228" spans="7:8" x14ac:dyDescent="0.2">
      <c r="G3228" s="60"/>
      <c r="H3228" s="4"/>
    </row>
    <row r="3229" spans="7:8" x14ac:dyDescent="0.2">
      <c r="G3229" s="60"/>
      <c r="H3229" s="4"/>
    </row>
    <row r="3230" spans="7:8" x14ac:dyDescent="0.2">
      <c r="G3230" s="60"/>
      <c r="H3230" s="4"/>
    </row>
    <row r="3231" spans="7:8" x14ac:dyDescent="0.2">
      <c r="G3231" s="60"/>
      <c r="H3231" s="4"/>
    </row>
    <row r="3232" spans="7:8" x14ac:dyDescent="0.2">
      <c r="G3232" s="60"/>
      <c r="H3232" s="4"/>
    </row>
    <row r="3233" spans="7:8" x14ac:dyDescent="0.2">
      <c r="G3233" s="60"/>
      <c r="H3233" s="4"/>
    </row>
    <row r="3234" spans="7:8" x14ac:dyDescent="0.2">
      <c r="G3234" s="60"/>
      <c r="H3234" s="4"/>
    </row>
    <row r="3235" spans="7:8" x14ac:dyDescent="0.2">
      <c r="G3235" s="60"/>
      <c r="H3235" s="4"/>
    </row>
    <row r="3236" spans="7:8" x14ac:dyDescent="0.2">
      <c r="G3236" s="60"/>
      <c r="H3236" s="4"/>
    </row>
    <row r="3237" spans="7:8" x14ac:dyDescent="0.2">
      <c r="G3237" s="60"/>
      <c r="H3237" s="4"/>
    </row>
    <row r="3238" spans="7:8" x14ac:dyDescent="0.2">
      <c r="G3238" s="60"/>
      <c r="H3238" s="4"/>
    </row>
    <row r="3239" spans="7:8" x14ac:dyDescent="0.2">
      <c r="G3239" s="60"/>
      <c r="H3239" s="4"/>
    </row>
    <row r="3240" spans="7:8" x14ac:dyDescent="0.2">
      <c r="G3240" s="60"/>
      <c r="H3240" s="4"/>
    </row>
    <row r="3241" spans="7:8" x14ac:dyDescent="0.2">
      <c r="G3241" s="60"/>
      <c r="H3241" s="4"/>
    </row>
    <row r="3242" spans="7:8" x14ac:dyDescent="0.2">
      <c r="G3242" s="60"/>
      <c r="H3242" s="4"/>
    </row>
    <row r="3243" spans="7:8" x14ac:dyDescent="0.2">
      <c r="G3243" s="60"/>
      <c r="H3243" s="4"/>
    </row>
    <row r="3244" spans="7:8" x14ac:dyDescent="0.2">
      <c r="G3244" s="60"/>
      <c r="H3244" s="4"/>
    </row>
    <row r="3245" spans="7:8" x14ac:dyDescent="0.2">
      <c r="G3245" s="60"/>
      <c r="H3245" s="4"/>
    </row>
    <row r="3246" spans="7:8" x14ac:dyDescent="0.2">
      <c r="G3246" s="60"/>
      <c r="H3246" s="4"/>
    </row>
    <row r="3247" spans="7:8" x14ac:dyDescent="0.2">
      <c r="G3247" s="60"/>
      <c r="H3247" s="4"/>
    </row>
    <row r="3248" spans="7:8" x14ac:dyDescent="0.2">
      <c r="G3248" s="60"/>
      <c r="H3248" s="4"/>
    </row>
    <row r="3249" spans="7:8" x14ac:dyDescent="0.2">
      <c r="G3249" s="60"/>
      <c r="H3249" s="4"/>
    </row>
    <row r="3250" spans="7:8" x14ac:dyDescent="0.2">
      <c r="G3250" s="60"/>
      <c r="H3250" s="4"/>
    </row>
    <row r="3251" spans="7:8" x14ac:dyDescent="0.2">
      <c r="G3251" s="60"/>
      <c r="H3251" s="4"/>
    </row>
    <row r="3252" spans="7:8" x14ac:dyDescent="0.2">
      <c r="G3252" s="60"/>
      <c r="H3252" s="4"/>
    </row>
    <row r="3253" spans="7:8" x14ac:dyDescent="0.2">
      <c r="G3253" s="60"/>
      <c r="H3253" s="4"/>
    </row>
    <row r="3254" spans="7:8" x14ac:dyDescent="0.2">
      <c r="G3254" s="60"/>
      <c r="H3254" s="4"/>
    </row>
    <row r="3255" spans="7:8" x14ac:dyDescent="0.2">
      <c r="G3255" s="60"/>
      <c r="H3255" s="4"/>
    </row>
    <row r="3256" spans="7:8" x14ac:dyDescent="0.2">
      <c r="G3256" s="60"/>
      <c r="H3256" s="4"/>
    </row>
    <row r="3257" spans="7:8" x14ac:dyDescent="0.2">
      <c r="G3257" s="60"/>
      <c r="H3257" s="4"/>
    </row>
    <row r="3258" spans="7:8" x14ac:dyDescent="0.2">
      <c r="G3258" s="60"/>
      <c r="H3258" s="4"/>
    </row>
    <row r="3259" spans="7:8" x14ac:dyDescent="0.2">
      <c r="G3259" s="60"/>
      <c r="H3259" s="4"/>
    </row>
    <row r="3260" spans="7:8" x14ac:dyDescent="0.2">
      <c r="G3260" s="60"/>
      <c r="H3260" s="4"/>
    </row>
    <row r="3261" spans="7:8" x14ac:dyDescent="0.2">
      <c r="G3261" s="60"/>
      <c r="H3261" s="4"/>
    </row>
    <row r="3262" spans="7:8" x14ac:dyDescent="0.2">
      <c r="G3262" s="60"/>
      <c r="H3262" s="4"/>
    </row>
    <row r="3263" spans="7:8" x14ac:dyDescent="0.2">
      <c r="G3263" s="60"/>
      <c r="H3263" s="4"/>
    </row>
    <row r="3264" spans="7:8" x14ac:dyDescent="0.2">
      <c r="G3264" s="60"/>
      <c r="H3264" s="4"/>
    </row>
    <row r="3265" spans="7:8" x14ac:dyDescent="0.2">
      <c r="G3265" s="60"/>
      <c r="H3265" s="4"/>
    </row>
    <row r="3266" spans="7:8" x14ac:dyDescent="0.2">
      <c r="G3266" s="60"/>
      <c r="H3266" s="4"/>
    </row>
    <row r="3267" spans="7:8" x14ac:dyDescent="0.2">
      <c r="G3267" s="60"/>
      <c r="H3267" s="4"/>
    </row>
    <row r="3268" spans="7:8" x14ac:dyDescent="0.2">
      <c r="G3268" s="60"/>
      <c r="H3268" s="4"/>
    </row>
    <row r="3269" spans="7:8" x14ac:dyDescent="0.2">
      <c r="G3269" s="60"/>
      <c r="H3269" s="4"/>
    </row>
    <row r="3270" spans="7:8" x14ac:dyDescent="0.2">
      <c r="G3270" s="60"/>
      <c r="H3270" s="4"/>
    </row>
    <row r="3271" spans="7:8" x14ac:dyDescent="0.2">
      <c r="G3271" s="60"/>
      <c r="H3271" s="4"/>
    </row>
    <row r="3272" spans="7:8" x14ac:dyDescent="0.2">
      <c r="G3272" s="60"/>
      <c r="H3272" s="4"/>
    </row>
    <row r="3273" spans="7:8" x14ac:dyDescent="0.2">
      <c r="G3273" s="60"/>
      <c r="H3273" s="4"/>
    </row>
    <row r="3274" spans="7:8" x14ac:dyDescent="0.2">
      <c r="G3274" s="60"/>
      <c r="H3274" s="4"/>
    </row>
    <row r="3275" spans="7:8" x14ac:dyDescent="0.2">
      <c r="G3275" s="60"/>
      <c r="H3275" s="4"/>
    </row>
    <row r="3276" spans="7:8" x14ac:dyDescent="0.2">
      <c r="G3276" s="60"/>
      <c r="H3276" s="4"/>
    </row>
    <row r="3277" spans="7:8" x14ac:dyDescent="0.2">
      <c r="G3277" s="60"/>
      <c r="H3277" s="4"/>
    </row>
    <row r="3278" spans="7:8" x14ac:dyDescent="0.2">
      <c r="G3278" s="60"/>
      <c r="H3278" s="4"/>
    </row>
    <row r="3279" spans="7:8" x14ac:dyDescent="0.2">
      <c r="G3279" s="60"/>
      <c r="H3279" s="4"/>
    </row>
    <row r="3280" spans="7:8" x14ac:dyDescent="0.2">
      <c r="G3280" s="60"/>
      <c r="H3280" s="4"/>
    </row>
    <row r="3281" spans="7:8" x14ac:dyDescent="0.2">
      <c r="G3281" s="60"/>
      <c r="H3281" s="4"/>
    </row>
    <row r="3282" spans="7:8" x14ac:dyDescent="0.2">
      <c r="G3282" s="60"/>
      <c r="H3282" s="4"/>
    </row>
    <row r="3283" spans="7:8" x14ac:dyDescent="0.2">
      <c r="G3283" s="60"/>
      <c r="H3283" s="4"/>
    </row>
    <row r="3284" spans="7:8" x14ac:dyDescent="0.2">
      <c r="G3284" s="60"/>
      <c r="H3284" s="4"/>
    </row>
    <row r="3285" spans="7:8" x14ac:dyDescent="0.2">
      <c r="G3285" s="60"/>
      <c r="H3285" s="4"/>
    </row>
    <row r="3286" spans="7:8" x14ac:dyDescent="0.2">
      <c r="G3286" s="60"/>
      <c r="H3286" s="4"/>
    </row>
    <row r="3287" spans="7:8" x14ac:dyDescent="0.2">
      <c r="G3287" s="60"/>
      <c r="H3287" s="4"/>
    </row>
    <row r="3288" spans="7:8" x14ac:dyDescent="0.2">
      <c r="G3288" s="60"/>
      <c r="H3288" s="4"/>
    </row>
    <row r="3289" spans="7:8" x14ac:dyDescent="0.2">
      <c r="G3289" s="60"/>
      <c r="H3289" s="4"/>
    </row>
    <row r="3290" spans="7:8" x14ac:dyDescent="0.2">
      <c r="G3290" s="60"/>
      <c r="H3290" s="4"/>
    </row>
    <row r="3291" spans="7:8" x14ac:dyDescent="0.2">
      <c r="G3291" s="60"/>
      <c r="H3291" s="4"/>
    </row>
    <row r="3292" spans="7:8" x14ac:dyDescent="0.2">
      <c r="G3292" s="60"/>
      <c r="H3292" s="4"/>
    </row>
    <row r="3293" spans="7:8" x14ac:dyDescent="0.2">
      <c r="G3293" s="60"/>
      <c r="H3293" s="4"/>
    </row>
    <row r="3294" spans="7:8" x14ac:dyDescent="0.2">
      <c r="G3294" s="60"/>
      <c r="H3294" s="4"/>
    </row>
    <row r="3295" spans="7:8" x14ac:dyDescent="0.2">
      <c r="G3295" s="60"/>
      <c r="H3295" s="4"/>
    </row>
    <row r="3296" spans="7:8" x14ac:dyDescent="0.2">
      <c r="G3296" s="60"/>
      <c r="H3296" s="4"/>
    </row>
    <row r="3297" spans="7:8" x14ac:dyDescent="0.2">
      <c r="G3297" s="60"/>
      <c r="H3297" s="4"/>
    </row>
    <row r="3298" spans="7:8" x14ac:dyDescent="0.2">
      <c r="G3298" s="60"/>
      <c r="H3298" s="4"/>
    </row>
    <row r="3299" spans="7:8" x14ac:dyDescent="0.2">
      <c r="G3299" s="60"/>
      <c r="H3299" s="4"/>
    </row>
    <row r="3300" spans="7:8" x14ac:dyDescent="0.2">
      <c r="G3300" s="60"/>
      <c r="H3300" s="4"/>
    </row>
    <row r="3301" spans="7:8" x14ac:dyDescent="0.2">
      <c r="G3301" s="60"/>
      <c r="H3301" s="4"/>
    </row>
    <row r="3302" spans="7:8" x14ac:dyDescent="0.2">
      <c r="G3302" s="60"/>
      <c r="H3302" s="4"/>
    </row>
    <row r="3303" spans="7:8" x14ac:dyDescent="0.2">
      <c r="G3303" s="60"/>
      <c r="H3303" s="4"/>
    </row>
    <row r="3304" spans="7:8" x14ac:dyDescent="0.2">
      <c r="G3304" s="60"/>
      <c r="H3304" s="4"/>
    </row>
    <row r="3305" spans="7:8" x14ac:dyDescent="0.2">
      <c r="G3305" s="60"/>
      <c r="H3305" s="4"/>
    </row>
    <row r="3306" spans="7:8" x14ac:dyDescent="0.2">
      <c r="G3306" s="60"/>
      <c r="H3306" s="4"/>
    </row>
    <row r="3307" spans="7:8" x14ac:dyDescent="0.2">
      <c r="G3307" s="60"/>
      <c r="H3307" s="4"/>
    </row>
    <row r="3308" spans="7:8" x14ac:dyDescent="0.2">
      <c r="G3308" s="60"/>
      <c r="H3308" s="4"/>
    </row>
    <row r="3309" spans="7:8" x14ac:dyDescent="0.2">
      <c r="G3309" s="60"/>
      <c r="H3309" s="4"/>
    </row>
    <row r="3310" spans="7:8" x14ac:dyDescent="0.2">
      <c r="G3310" s="60"/>
      <c r="H3310" s="4"/>
    </row>
    <row r="3311" spans="7:8" x14ac:dyDescent="0.2">
      <c r="G3311" s="60"/>
      <c r="H3311" s="4"/>
    </row>
    <row r="3312" spans="7:8" x14ac:dyDescent="0.2">
      <c r="G3312" s="60"/>
      <c r="H3312" s="4"/>
    </row>
    <row r="3313" spans="7:7" x14ac:dyDescent="0.2">
      <c r="G3313" s="60"/>
    </row>
    <row r="3314" spans="7:7" x14ac:dyDescent="0.2">
      <c r="G3314" s="60"/>
    </row>
    <row r="3315" spans="7:7" x14ac:dyDescent="0.2">
      <c r="G3315" s="60"/>
    </row>
    <row r="3316" spans="7:7" x14ac:dyDescent="0.2">
      <c r="G3316" s="60"/>
    </row>
    <row r="3317" spans="7:7" x14ac:dyDescent="0.2">
      <c r="G3317" s="60"/>
    </row>
    <row r="3318" spans="7:7" x14ac:dyDescent="0.2">
      <c r="G3318" s="60"/>
    </row>
    <row r="3319" spans="7:7" x14ac:dyDescent="0.2">
      <c r="G3319" s="60"/>
    </row>
    <row r="3320" spans="7:7" x14ac:dyDescent="0.2">
      <c r="G3320" s="60"/>
    </row>
    <row r="3321" spans="7:7" x14ac:dyDescent="0.2">
      <c r="G3321" s="60"/>
    </row>
    <row r="3322" spans="7:7" x14ac:dyDescent="0.2">
      <c r="G3322" s="60"/>
    </row>
    <row r="3323" spans="7:7" x14ac:dyDescent="0.2">
      <c r="G3323" s="60"/>
    </row>
    <row r="3324" spans="7:7" x14ac:dyDescent="0.2">
      <c r="G3324" s="60"/>
    </row>
    <row r="3325" spans="7:7" x14ac:dyDescent="0.2">
      <c r="G3325" s="60"/>
    </row>
    <row r="3326" spans="7:7" x14ac:dyDescent="0.2">
      <c r="G3326" s="60"/>
    </row>
    <row r="3327" spans="7:7" x14ac:dyDescent="0.2">
      <c r="G3327" s="60"/>
    </row>
    <row r="3328" spans="7:7" x14ac:dyDescent="0.2">
      <c r="G3328" s="60"/>
    </row>
    <row r="3329" spans="7:7" x14ac:dyDescent="0.2">
      <c r="G3329" s="60"/>
    </row>
    <row r="3330" spans="7:7" x14ac:dyDescent="0.2">
      <c r="G3330" s="60"/>
    </row>
    <row r="3331" spans="7:7" x14ac:dyDescent="0.2">
      <c r="G3331" s="60"/>
    </row>
    <row r="3332" spans="7:7" x14ac:dyDescent="0.2">
      <c r="G3332" s="60"/>
    </row>
    <row r="3333" spans="7:7" x14ac:dyDescent="0.2">
      <c r="G3333" s="60"/>
    </row>
    <row r="3334" spans="7:7" x14ac:dyDescent="0.2">
      <c r="G3334" s="60"/>
    </row>
    <row r="3335" spans="7:7" x14ac:dyDescent="0.2">
      <c r="G3335" s="60"/>
    </row>
    <row r="3336" spans="7:7" x14ac:dyDescent="0.2">
      <c r="G3336" s="60"/>
    </row>
    <row r="3337" spans="7:7" x14ac:dyDescent="0.2">
      <c r="G3337" s="60"/>
    </row>
    <row r="3338" spans="7:7" x14ac:dyDescent="0.2">
      <c r="G3338" s="60"/>
    </row>
    <row r="3339" spans="7:7" x14ac:dyDescent="0.2">
      <c r="G3339" s="60"/>
    </row>
    <row r="3340" spans="7:7" x14ac:dyDescent="0.2">
      <c r="G3340" s="60"/>
    </row>
    <row r="3341" spans="7:7" x14ac:dyDescent="0.2">
      <c r="G3341" s="60"/>
    </row>
    <row r="3342" spans="7:7" x14ac:dyDescent="0.2">
      <c r="G3342" s="60"/>
    </row>
    <row r="3343" spans="7:7" x14ac:dyDescent="0.2">
      <c r="G3343" s="60"/>
    </row>
    <row r="3344" spans="7:7" x14ac:dyDescent="0.2">
      <c r="G3344" s="60"/>
    </row>
    <row r="3345" spans="7:7" x14ac:dyDescent="0.2">
      <c r="G3345" s="60"/>
    </row>
    <row r="3346" spans="7:7" x14ac:dyDescent="0.2">
      <c r="G3346" s="60"/>
    </row>
    <row r="3347" spans="7:7" x14ac:dyDescent="0.2">
      <c r="G3347" s="60"/>
    </row>
    <row r="3348" spans="7:7" x14ac:dyDescent="0.2">
      <c r="G3348" s="60"/>
    </row>
    <row r="3349" spans="7:7" x14ac:dyDescent="0.2">
      <c r="G3349" s="60"/>
    </row>
    <row r="3350" spans="7:7" x14ac:dyDescent="0.2">
      <c r="G3350" s="60"/>
    </row>
    <row r="3351" spans="7:7" x14ac:dyDescent="0.2">
      <c r="G3351" s="60"/>
    </row>
    <row r="3352" spans="7:7" x14ac:dyDescent="0.2">
      <c r="G3352" s="60"/>
    </row>
    <row r="3353" spans="7:7" x14ac:dyDescent="0.2">
      <c r="G3353" s="60"/>
    </row>
    <row r="3354" spans="7:7" x14ac:dyDescent="0.2">
      <c r="G3354" s="60"/>
    </row>
    <row r="3355" spans="7:7" x14ac:dyDescent="0.2">
      <c r="G3355" s="60"/>
    </row>
    <row r="3356" spans="7:7" x14ac:dyDescent="0.2">
      <c r="G3356" s="60"/>
    </row>
    <row r="3357" spans="7:7" x14ac:dyDescent="0.2">
      <c r="G3357" s="60"/>
    </row>
    <row r="3358" spans="7:7" x14ac:dyDescent="0.2">
      <c r="G3358" s="60"/>
    </row>
    <row r="3359" spans="7:7" x14ac:dyDescent="0.2">
      <c r="G3359" s="60"/>
    </row>
    <row r="3360" spans="7:7" x14ac:dyDescent="0.2">
      <c r="G3360" s="60"/>
    </row>
    <row r="3361" spans="7:7" x14ac:dyDescent="0.2">
      <c r="G3361" s="60"/>
    </row>
    <row r="3362" spans="7:7" x14ac:dyDescent="0.2">
      <c r="G3362" s="60"/>
    </row>
    <row r="3363" spans="7:7" x14ac:dyDescent="0.2">
      <c r="G3363" s="60"/>
    </row>
    <row r="3364" spans="7:7" x14ac:dyDescent="0.2">
      <c r="G3364" s="60"/>
    </row>
    <row r="3365" spans="7:7" x14ac:dyDescent="0.2">
      <c r="G3365" s="60"/>
    </row>
    <row r="3366" spans="7:7" x14ac:dyDescent="0.2">
      <c r="G3366" s="60"/>
    </row>
    <row r="3367" spans="7:7" x14ac:dyDescent="0.2">
      <c r="G3367" s="60"/>
    </row>
    <row r="3368" spans="7:7" x14ac:dyDescent="0.2">
      <c r="G3368" s="60"/>
    </row>
    <row r="3369" spans="7:7" x14ac:dyDescent="0.2">
      <c r="G3369" s="60"/>
    </row>
    <row r="3370" spans="7:7" x14ac:dyDescent="0.2">
      <c r="G3370" s="60"/>
    </row>
    <row r="3371" spans="7:7" x14ac:dyDescent="0.2">
      <c r="G3371" s="60"/>
    </row>
    <row r="3372" spans="7:7" x14ac:dyDescent="0.2">
      <c r="G3372" s="60"/>
    </row>
    <row r="3373" spans="7:7" x14ac:dyDescent="0.2">
      <c r="G3373" s="60"/>
    </row>
    <row r="3374" spans="7:7" x14ac:dyDescent="0.2">
      <c r="G3374" s="60"/>
    </row>
    <row r="3375" spans="7:7" x14ac:dyDescent="0.2">
      <c r="G3375" s="60"/>
    </row>
    <row r="3376" spans="7:7" x14ac:dyDescent="0.2">
      <c r="G3376" s="60"/>
    </row>
    <row r="3377" spans="7:7" x14ac:dyDescent="0.2">
      <c r="G3377" s="60"/>
    </row>
    <row r="3378" spans="7:7" x14ac:dyDescent="0.2">
      <c r="G3378" s="60"/>
    </row>
    <row r="3379" spans="7:7" x14ac:dyDescent="0.2">
      <c r="G3379" s="60"/>
    </row>
    <row r="3380" spans="7:7" x14ac:dyDescent="0.2">
      <c r="G3380" s="60"/>
    </row>
    <row r="3381" spans="7:7" x14ac:dyDescent="0.2">
      <c r="G3381" s="60"/>
    </row>
    <row r="3382" spans="7:7" x14ac:dyDescent="0.2">
      <c r="G3382" s="60"/>
    </row>
    <row r="3383" spans="7:7" x14ac:dyDescent="0.2">
      <c r="G3383" s="60"/>
    </row>
    <row r="3384" spans="7:7" x14ac:dyDescent="0.2">
      <c r="G3384" s="60"/>
    </row>
    <row r="3385" spans="7:7" x14ac:dyDescent="0.2">
      <c r="G3385" s="60"/>
    </row>
    <row r="3386" spans="7:7" x14ac:dyDescent="0.2">
      <c r="G3386" s="60"/>
    </row>
    <row r="3387" spans="7:7" x14ac:dyDescent="0.2">
      <c r="G3387" s="60"/>
    </row>
    <row r="3388" spans="7:7" x14ac:dyDescent="0.2">
      <c r="G3388" s="60"/>
    </row>
    <row r="3389" spans="7:7" x14ac:dyDescent="0.2">
      <c r="G3389" s="60"/>
    </row>
    <row r="3390" spans="7:7" x14ac:dyDescent="0.2">
      <c r="G3390" s="60"/>
    </row>
    <row r="3391" spans="7:7" x14ac:dyDescent="0.2">
      <c r="G3391" s="60"/>
    </row>
    <row r="3392" spans="7:7" x14ac:dyDescent="0.2">
      <c r="G3392" s="60"/>
    </row>
    <row r="3393" spans="7:7" x14ac:dyDescent="0.2">
      <c r="G3393" s="60"/>
    </row>
    <row r="3394" spans="7:7" x14ac:dyDescent="0.2">
      <c r="G3394" s="60"/>
    </row>
    <row r="3395" spans="7:7" x14ac:dyDescent="0.2">
      <c r="G3395" s="60"/>
    </row>
    <row r="3396" spans="7:7" x14ac:dyDescent="0.2">
      <c r="G3396" s="60"/>
    </row>
    <row r="3397" spans="7:7" x14ac:dyDescent="0.2">
      <c r="G3397" s="60"/>
    </row>
    <row r="3398" spans="7:7" x14ac:dyDescent="0.2">
      <c r="G3398" s="60"/>
    </row>
    <row r="3399" spans="7:7" x14ac:dyDescent="0.2">
      <c r="G3399" s="60"/>
    </row>
    <row r="3400" spans="7:7" x14ac:dyDescent="0.2">
      <c r="G3400" s="60"/>
    </row>
    <row r="3401" spans="7:7" x14ac:dyDescent="0.2">
      <c r="G3401" s="60"/>
    </row>
    <row r="3402" spans="7:7" x14ac:dyDescent="0.2">
      <c r="G3402" s="60"/>
    </row>
    <row r="3403" spans="7:7" x14ac:dyDescent="0.2">
      <c r="G3403" s="60"/>
    </row>
    <row r="3404" spans="7:7" x14ac:dyDescent="0.2">
      <c r="G3404" s="60"/>
    </row>
    <row r="3405" spans="7:7" x14ac:dyDescent="0.2">
      <c r="G3405" s="60"/>
    </row>
    <row r="3406" spans="7:7" x14ac:dyDescent="0.2">
      <c r="G3406" s="60"/>
    </row>
    <row r="3407" spans="7:7" x14ac:dyDescent="0.2">
      <c r="G3407" s="60"/>
    </row>
    <row r="3408" spans="7:7" x14ac:dyDescent="0.2">
      <c r="G3408" s="60"/>
    </row>
    <row r="3409" spans="7:7" x14ac:dyDescent="0.2">
      <c r="G3409" s="60"/>
    </row>
    <row r="3410" spans="7:7" x14ac:dyDescent="0.2">
      <c r="G3410" s="60"/>
    </row>
    <row r="3411" spans="7:7" x14ac:dyDescent="0.2">
      <c r="G3411" s="60"/>
    </row>
    <row r="3412" spans="7:7" x14ac:dyDescent="0.2">
      <c r="G3412" s="60"/>
    </row>
    <row r="3413" spans="7:7" x14ac:dyDescent="0.2">
      <c r="G3413" s="60"/>
    </row>
    <row r="3414" spans="7:7" x14ac:dyDescent="0.2">
      <c r="G3414" s="60"/>
    </row>
    <row r="3415" spans="7:7" x14ac:dyDescent="0.2">
      <c r="G3415" s="60"/>
    </row>
    <row r="3416" spans="7:7" x14ac:dyDescent="0.2">
      <c r="G3416" s="60"/>
    </row>
    <row r="3417" spans="7:7" x14ac:dyDescent="0.2">
      <c r="G3417" s="60"/>
    </row>
    <row r="3418" spans="7:7" x14ac:dyDescent="0.2">
      <c r="G3418" s="60"/>
    </row>
    <row r="3419" spans="7:7" x14ac:dyDescent="0.2">
      <c r="G3419" s="60"/>
    </row>
    <row r="3420" spans="7:7" x14ac:dyDescent="0.2">
      <c r="G3420" s="60"/>
    </row>
    <row r="3421" spans="7:7" x14ac:dyDescent="0.2">
      <c r="G3421" s="60"/>
    </row>
    <row r="3422" spans="7:7" x14ac:dyDescent="0.2">
      <c r="G3422" s="60"/>
    </row>
    <row r="3423" spans="7:7" x14ac:dyDescent="0.2">
      <c r="G3423" s="60"/>
    </row>
    <row r="3424" spans="7:7" x14ac:dyDescent="0.2">
      <c r="G3424" s="60"/>
    </row>
    <row r="3425" spans="7:7" x14ac:dyDescent="0.2">
      <c r="G3425" s="60"/>
    </row>
    <row r="3426" spans="7:7" x14ac:dyDescent="0.2">
      <c r="G3426" s="60"/>
    </row>
    <row r="3427" spans="7:7" x14ac:dyDescent="0.2">
      <c r="G3427" s="60"/>
    </row>
    <row r="3428" spans="7:7" x14ac:dyDescent="0.2">
      <c r="G3428" s="60"/>
    </row>
    <row r="3429" spans="7:7" x14ac:dyDescent="0.2">
      <c r="G3429" s="60"/>
    </row>
    <row r="3430" spans="7:7" x14ac:dyDescent="0.2">
      <c r="G3430" s="60"/>
    </row>
    <row r="3431" spans="7:7" x14ac:dyDescent="0.2">
      <c r="G3431" s="60"/>
    </row>
    <row r="3432" spans="7:7" x14ac:dyDescent="0.2">
      <c r="G3432" s="60"/>
    </row>
    <row r="3433" spans="7:7" x14ac:dyDescent="0.2">
      <c r="G3433" s="60"/>
    </row>
    <row r="3434" spans="7:7" x14ac:dyDescent="0.2">
      <c r="G3434" s="60"/>
    </row>
    <row r="3435" spans="7:7" x14ac:dyDescent="0.2">
      <c r="G3435" s="60"/>
    </row>
    <row r="3436" spans="7:7" x14ac:dyDescent="0.2">
      <c r="G3436" s="60"/>
    </row>
    <row r="3437" spans="7:7" x14ac:dyDescent="0.2">
      <c r="G3437" s="60"/>
    </row>
    <row r="3438" spans="7:7" x14ac:dyDescent="0.2">
      <c r="G3438" s="60"/>
    </row>
    <row r="3439" spans="7:7" x14ac:dyDescent="0.2">
      <c r="G3439" s="60"/>
    </row>
    <row r="3440" spans="7:7" x14ac:dyDescent="0.2">
      <c r="G3440" s="60"/>
    </row>
    <row r="3441" spans="7:7" x14ac:dyDescent="0.2">
      <c r="G3441" s="60"/>
    </row>
    <row r="3442" spans="7:7" x14ac:dyDescent="0.2">
      <c r="G3442" s="60"/>
    </row>
    <row r="3443" spans="7:7" x14ac:dyDescent="0.2">
      <c r="G3443" s="60"/>
    </row>
    <row r="3444" spans="7:7" x14ac:dyDescent="0.2">
      <c r="G3444" s="60"/>
    </row>
    <row r="3445" spans="7:7" x14ac:dyDescent="0.2">
      <c r="G3445" s="60"/>
    </row>
    <row r="3446" spans="7:7" x14ac:dyDescent="0.2">
      <c r="G3446" s="60"/>
    </row>
    <row r="3447" spans="7:7" x14ac:dyDescent="0.2">
      <c r="G3447" s="60"/>
    </row>
    <row r="3448" spans="7:7" x14ac:dyDescent="0.2">
      <c r="G3448" s="60"/>
    </row>
    <row r="3449" spans="7:7" x14ac:dyDescent="0.2">
      <c r="G3449" s="60"/>
    </row>
    <row r="3450" spans="7:7" x14ac:dyDescent="0.2">
      <c r="G3450" s="60"/>
    </row>
    <row r="3451" spans="7:7" x14ac:dyDescent="0.2">
      <c r="G3451" s="60"/>
    </row>
    <row r="3452" spans="7:7" x14ac:dyDescent="0.2">
      <c r="G3452" s="60"/>
    </row>
    <row r="3453" spans="7:7" x14ac:dyDescent="0.2">
      <c r="G3453" s="60"/>
    </row>
    <row r="3454" spans="7:7" x14ac:dyDescent="0.2">
      <c r="G3454" s="60"/>
    </row>
    <row r="3455" spans="7:7" x14ac:dyDescent="0.2">
      <c r="G3455" s="60"/>
    </row>
    <row r="3456" spans="7:7" x14ac:dyDescent="0.2">
      <c r="G3456" s="60"/>
    </row>
    <row r="3457" spans="7:7" x14ac:dyDescent="0.2">
      <c r="G3457" s="60"/>
    </row>
    <row r="3458" spans="7:7" x14ac:dyDescent="0.2">
      <c r="G3458" s="60"/>
    </row>
    <row r="3459" spans="7:7" x14ac:dyDescent="0.2">
      <c r="G3459" s="60"/>
    </row>
    <row r="3460" spans="7:7" x14ac:dyDescent="0.2">
      <c r="G3460" s="60"/>
    </row>
    <row r="3461" spans="7:7" x14ac:dyDescent="0.2">
      <c r="G3461" s="60"/>
    </row>
    <row r="3462" spans="7:7" x14ac:dyDescent="0.2">
      <c r="G3462" s="60"/>
    </row>
    <row r="3463" spans="7:7" x14ac:dyDescent="0.2">
      <c r="G3463" s="60"/>
    </row>
    <row r="3464" spans="7:7" x14ac:dyDescent="0.2">
      <c r="G3464" s="60"/>
    </row>
    <row r="3465" spans="7:7" x14ac:dyDescent="0.2">
      <c r="G3465" s="60"/>
    </row>
    <row r="3466" spans="7:7" x14ac:dyDescent="0.2">
      <c r="G3466" s="60"/>
    </row>
    <row r="3467" spans="7:7" x14ac:dyDescent="0.2">
      <c r="G3467" s="60"/>
    </row>
    <row r="3468" spans="7:7" x14ac:dyDescent="0.2">
      <c r="G3468" s="60"/>
    </row>
    <row r="3469" spans="7:7" x14ac:dyDescent="0.2">
      <c r="G3469" s="60"/>
    </row>
    <row r="3470" spans="7:7" x14ac:dyDescent="0.2">
      <c r="G3470" s="60"/>
    </row>
    <row r="3471" spans="7:7" x14ac:dyDescent="0.2">
      <c r="G3471" s="60"/>
    </row>
    <row r="3472" spans="7:7" x14ac:dyDescent="0.2">
      <c r="G3472" s="60"/>
    </row>
    <row r="3473" spans="7:7" x14ac:dyDescent="0.2">
      <c r="G3473" s="60"/>
    </row>
    <row r="3474" spans="7:7" x14ac:dyDescent="0.2">
      <c r="G3474" s="60"/>
    </row>
    <row r="3475" spans="7:7" x14ac:dyDescent="0.2">
      <c r="G3475" s="60"/>
    </row>
    <row r="3476" spans="7:7" x14ac:dyDescent="0.2">
      <c r="G3476" s="60"/>
    </row>
    <row r="3477" spans="7:7" x14ac:dyDescent="0.2">
      <c r="G3477" s="60"/>
    </row>
    <row r="3478" spans="7:7" x14ac:dyDescent="0.2">
      <c r="G3478" s="60"/>
    </row>
    <row r="3479" spans="7:7" x14ac:dyDescent="0.2">
      <c r="G3479" s="60"/>
    </row>
    <row r="3480" spans="7:7" x14ac:dyDescent="0.2">
      <c r="G3480" s="60"/>
    </row>
    <row r="3481" spans="7:7" x14ac:dyDescent="0.2">
      <c r="G3481" s="60"/>
    </row>
    <row r="3482" spans="7:7" x14ac:dyDescent="0.2">
      <c r="G3482" s="60"/>
    </row>
    <row r="3483" spans="7:7" x14ac:dyDescent="0.2">
      <c r="G3483" s="60"/>
    </row>
    <row r="3484" spans="7:7" x14ac:dyDescent="0.2">
      <c r="G3484" s="60"/>
    </row>
    <row r="3485" spans="7:7" x14ac:dyDescent="0.2">
      <c r="G3485" s="60"/>
    </row>
    <row r="3486" spans="7:7" x14ac:dyDescent="0.2">
      <c r="G3486" s="60"/>
    </row>
    <row r="3487" spans="7:7" x14ac:dyDescent="0.2">
      <c r="G3487" s="60"/>
    </row>
    <row r="3488" spans="7:7" x14ac:dyDescent="0.2">
      <c r="G3488" s="60"/>
    </row>
    <row r="3489" spans="7:7" x14ac:dyDescent="0.2">
      <c r="G3489" s="60"/>
    </row>
    <row r="3490" spans="7:7" x14ac:dyDescent="0.2">
      <c r="G3490" s="60"/>
    </row>
    <row r="3491" spans="7:7" x14ac:dyDescent="0.2">
      <c r="G3491" s="60"/>
    </row>
    <row r="3492" spans="7:7" x14ac:dyDescent="0.2">
      <c r="G3492" s="60"/>
    </row>
    <row r="3493" spans="7:7" x14ac:dyDescent="0.2">
      <c r="G3493" s="60"/>
    </row>
    <row r="3494" spans="7:7" x14ac:dyDescent="0.2">
      <c r="G3494" s="60"/>
    </row>
    <row r="3495" spans="7:7" x14ac:dyDescent="0.2">
      <c r="G3495" s="60"/>
    </row>
    <row r="3496" spans="7:7" x14ac:dyDescent="0.2">
      <c r="G3496" s="60"/>
    </row>
    <row r="3497" spans="7:7" x14ac:dyDescent="0.2">
      <c r="G3497" s="60"/>
    </row>
    <row r="3498" spans="7:7" x14ac:dyDescent="0.2">
      <c r="G3498" s="60"/>
    </row>
    <row r="3499" spans="7:7" x14ac:dyDescent="0.2">
      <c r="G3499" s="60"/>
    </row>
    <row r="3500" spans="7:7" x14ac:dyDescent="0.2">
      <c r="G3500" s="60"/>
    </row>
    <row r="3501" spans="7:7" x14ac:dyDescent="0.2">
      <c r="G3501" s="60"/>
    </row>
    <row r="3502" spans="7:7" x14ac:dyDescent="0.2">
      <c r="G3502" s="60"/>
    </row>
    <row r="3503" spans="7:7" x14ac:dyDescent="0.2">
      <c r="G3503" s="60"/>
    </row>
    <row r="3504" spans="7:7" x14ac:dyDescent="0.2">
      <c r="G3504" s="60"/>
    </row>
    <row r="3505" spans="7:7" x14ac:dyDescent="0.2">
      <c r="G3505" s="60"/>
    </row>
    <row r="3506" spans="7:7" x14ac:dyDescent="0.2">
      <c r="G3506" s="60"/>
    </row>
    <row r="3507" spans="7:7" x14ac:dyDescent="0.2">
      <c r="G3507" s="60"/>
    </row>
    <row r="3508" spans="7:7" x14ac:dyDescent="0.2">
      <c r="G3508" s="60"/>
    </row>
    <row r="3509" spans="7:7" x14ac:dyDescent="0.2">
      <c r="G3509" s="60"/>
    </row>
    <row r="3510" spans="7:7" x14ac:dyDescent="0.2">
      <c r="G3510" s="60"/>
    </row>
    <row r="3511" spans="7:7" x14ac:dyDescent="0.2">
      <c r="G3511" s="60"/>
    </row>
    <row r="3512" spans="7:7" x14ac:dyDescent="0.2">
      <c r="G3512" s="60"/>
    </row>
    <row r="3513" spans="7:7" x14ac:dyDescent="0.2">
      <c r="G3513" s="60"/>
    </row>
    <row r="3514" spans="7:7" x14ac:dyDescent="0.2">
      <c r="G3514" s="60"/>
    </row>
    <row r="3515" spans="7:7" x14ac:dyDescent="0.2">
      <c r="G3515" s="60"/>
    </row>
    <row r="3516" spans="7:7" x14ac:dyDescent="0.2">
      <c r="G3516" s="60"/>
    </row>
    <row r="3517" spans="7:7" x14ac:dyDescent="0.2">
      <c r="G3517" s="60"/>
    </row>
    <row r="3518" spans="7:7" x14ac:dyDescent="0.2">
      <c r="G3518" s="60"/>
    </row>
    <row r="3519" spans="7:7" x14ac:dyDescent="0.2">
      <c r="G3519" s="60"/>
    </row>
    <row r="3520" spans="7:7" x14ac:dyDescent="0.2">
      <c r="G3520" s="60"/>
    </row>
    <row r="3521" spans="7:7" x14ac:dyDescent="0.2">
      <c r="G3521" s="60"/>
    </row>
    <row r="3522" spans="7:7" x14ac:dyDescent="0.2">
      <c r="G3522" s="60"/>
    </row>
    <row r="3523" spans="7:7" x14ac:dyDescent="0.2">
      <c r="G3523" s="60"/>
    </row>
    <row r="3524" spans="7:7" x14ac:dyDescent="0.2">
      <c r="G3524" s="60"/>
    </row>
    <row r="3525" spans="7:7" x14ac:dyDescent="0.2">
      <c r="G3525" s="60"/>
    </row>
    <row r="3526" spans="7:7" x14ac:dyDescent="0.2">
      <c r="G3526" s="60"/>
    </row>
    <row r="3527" spans="7:7" x14ac:dyDescent="0.2">
      <c r="G3527" s="60"/>
    </row>
    <row r="3528" spans="7:7" x14ac:dyDescent="0.2">
      <c r="G3528" s="60"/>
    </row>
    <row r="3529" spans="7:7" x14ac:dyDescent="0.2">
      <c r="G3529" s="60"/>
    </row>
    <row r="3530" spans="7:7" x14ac:dyDescent="0.2">
      <c r="G3530" s="60"/>
    </row>
    <row r="3531" spans="7:7" x14ac:dyDescent="0.2">
      <c r="G3531" s="60"/>
    </row>
    <row r="3532" spans="7:7" x14ac:dyDescent="0.2">
      <c r="G3532" s="60"/>
    </row>
    <row r="3533" spans="7:7" x14ac:dyDescent="0.2">
      <c r="G3533" s="60"/>
    </row>
    <row r="3534" spans="7:7" x14ac:dyDescent="0.2">
      <c r="G3534" s="60"/>
    </row>
    <row r="3535" spans="7:7" x14ac:dyDescent="0.2">
      <c r="G3535" s="60"/>
    </row>
    <row r="3536" spans="7:7" x14ac:dyDescent="0.2">
      <c r="G3536" s="60"/>
    </row>
    <row r="3537" spans="7:7" x14ac:dyDescent="0.2">
      <c r="G3537" s="60"/>
    </row>
    <row r="3538" spans="7:7" x14ac:dyDescent="0.2">
      <c r="G3538" s="60"/>
    </row>
    <row r="3539" spans="7:7" x14ac:dyDescent="0.2">
      <c r="G3539" s="60"/>
    </row>
    <row r="3540" spans="7:7" x14ac:dyDescent="0.2">
      <c r="G3540" s="60"/>
    </row>
    <row r="3541" spans="7:7" x14ac:dyDescent="0.2">
      <c r="G3541" s="60"/>
    </row>
    <row r="3542" spans="7:7" x14ac:dyDescent="0.2">
      <c r="G3542" s="60"/>
    </row>
    <row r="3543" spans="7:7" x14ac:dyDescent="0.2">
      <c r="G3543" s="60"/>
    </row>
    <row r="3544" spans="7:7" x14ac:dyDescent="0.2">
      <c r="G3544" s="60"/>
    </row>
    <row r="3545" spans="7:7" x14ac:dyDescent="0.2">
      <c r="G3545" s="60"/>
    </row>
    <row r="3546" spans="7:7" x14ac:dyDescent="0.2">
      <c r="G3546" s="60"/>
    </row>
    <row r="3547" spans="7:7" x14ac:dyDescent="0.2">
      <c r="G3547" s="60"/>
    </row>
    <row r="3548" spans="7:7" x14ac:dyDescent="0.2">
      <c r="G3548" s="60"/>
    </row>
    <row r="3549" spans="7:7" x14ac:dyDescent="0.2">
      <c r="G3549" s="60"/>
    </row>
    <row r="3550" spans="7:7" x14ac:dyDescent="0.2">
      <c r="G3550" s="60"/>
    </row>
    <row r="3551" spans="7:7" x14ac:dyDescent="0.2">
      <c r="G3551" s="60"/>
    </row>
    <row r="3552" spans="7:7" x14ac:dyDescent="0.2">
      <c r="G3552" s="60"/>
    </row>
    <row r="3553" spans="7:7" x14ac:dyDescent="0.2">
      <c r="G3553" s="60"/>
    </row>
    <row r="3554" spans="7:7" x14ac:dyDescent="0.2">
      <c r="G3554" s="60"/>
    </row>
    <row r="3555" spans="7:7" x14ac:dyDescent="0.2">
      <c r="G3555" s="60"/>
    </row>
    <row r="3556" spans="7:7" x14ac:dyDescent="0.2">
      <c r="G3556" s="60"/>
    </row>
    <row r="3557" spans="7:7" x14ac:dyDescent="0.2">
      <c r="G3557" s="60"/>
    </row>
    <row r="3558" spans="7:7" x14ac:dyDescent="0.2">
      <c r="G3558" s="60"/>
    </row>
    <row r="3559" spans="7:7" x14ac:dyDescent="0.2">
      <c r="G3559" s="60"/>
    </row>
    <row r="3560" spans="7:7" x14ac:dyDescent="0.2">
      <c r="G3560" s="60"/>
    </row>
    <row r="3561" spans="7:7" x14ac:dyDescent="0.2">
      <c r="G3561" s="60"/>
    </row>
    <row r="3562" spans="7:7" x14ac:dyDescent="0.2">
      <c r="G3562" s="60"/>
    </row>
    <row r="3563" spans="7:7" x14ac:dyDescent="0.2">
      <c r="G3563" s="60"/>
    </row>
    <row r="3564" spans="7:7" x14ac:dyDescent="0.2">
      <c r="G3564" s="60"/>
    </row>
    <row r="3565" spans="7:7" x14ac:dyDescent="0.2">
      <c r="G3565" s="60"/>
    </row>
    <row r="3566" spans="7:7" x14ac:dyDescent="0.2">
      <c r="G3566" s="60"/>
    </row>
    <row r="3567" spans="7:7" x14ac:dyDescent="0.2">
      <c r="G3567" s="60"/>
    </row>
    <row r="3568" spans="7:7" x14ac:dyDescent="0.2">
      <c r="G3568" s="60"/>
    </row>
    <row r="3569" spans="7:7" x14ac:dyDescent="0.2">
      <c r="G3569" s="60"/>
    </row>
    <row r="3570" spans="7:7" x14ac:dyDescent="0.2">
      <c r="G3570" s="60"/>
    </row>
    <row r="3571" spans="7:7" x14ac:dyDescent="0.2">
      <c r="G3571" s="60"/>
    </row>
    <row r="3572" spans="7:7" x14ac:dyDescent="0.2">
      <c r="G3572" s="60"/>
    </row>
    <row r="3573" spans="7:7" x14ac:dyDescent="0.2">
      <c r="G3573" s="60"/>
    </row>
    <row r="3574" spans="7:7" x14ac:dyDescent="0.2">
      <c r="G3574" s="60"/>
    </row>
    <row r="3575" spans="7:7" x14ac:dyDescent="0.2">
      <c r="G3575" s="60"/>
    </row>
    <row r="3576" spans="7:7" x14ac:dyDescent="0.2">
      <c r="G3576" s="60"/>
    </row>
    <row r="3577" spans="7:7" x14ac:dyDescent="0.2">
      <c r="G3577" s="60"/>
    </row>
    <row r="3578" spans="7:7" x14ac:dyDescent="0.2">
      <c r="G3578" s="60"/>
    </row>
    <row r="3579" spans="7:7" x14ac:dyDescent="0.2">
      <c r="G3579" s="60"/>
    </row>
    <row r="3580" spans="7:7" x14ac:dyDescent="0.2">
      <c r="G3580" s="60"/>
    </row>
    <row r="3581" spans="7:7" x14ac:dyDescent="0.2">
      <c r="G3581" s="60"/>
    </row>
    <row r="3582" spans="7:7" x14ac:dyDescent="0.2">
      <c r="G3582" s="60"/>
    </row>
    <row r="3583" spans="7:7" x14ac:dyDescent="0.2">
      <c r="G3583" s="60"/>
    </row>
    <row r="3584" spans="7:7" x14ac:dyDescent="0.2">
      <c r="G3584" s="60"/>
    </row>
    <row r="3585" spans="7:7" x14ac:dyDescent="0.2">
      <c r="G3585" s="60"/>
    </row>
    <row r="3586" spans="7:7" x14ac:dyDescent="0.2">
      <c r="G3586" s="60"/>
    </row>
    <row r="3587" spans="7:7" x14ac:dyDescent="0.2">
      <c r="G3587" s="60"/>
    </row>
    <row r="3588" spans="7:7" x14ac:dyDescent="0.2">
      <c r="G3588" s="60"/>
    </row>
    <row r="3589" spans="7:7" x14ac:dyDescent="0.2">
      <c r="G3589" s="60"/>
    </row>
    <row r="3590" spans="7:7" x14ac:dyDescent="0.2">
      <c r="G3590" s="60"/>
    </row>
    <row r="3591" spans="7:7" x14ac:dyDescent="0.2">
      <c r="G3591" s="60"/>
    </row>
    <row r="3592" spans="7:7" x14ac:dyDescent="0.2">
      <c r="G3592" s="60"/>
    </row>
  </sheetData>
  <autoFilter ref="A6:M1969"/>
  <sortState ref="A7:M3753">
    <sortCondition ref="C7:C3753"/>
    <sortCondition ref="I7:I3753"/>
    <sortCondition descending="1" ref="H7:H3753"/>
  </sortState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2016 TOP 8 SCORES</vt:lpstr>
      <vt:lpstr>2016 ANNUAL &amp; PERSONAL AVE</vt:lpstr>
      <vt:lpstr>2016 TOP 8 PIVOTS</vt:lpstr>
      <vt:lpstr>2016 SCORES</vt:lpstr>
      <vt:lpstr>2016 DATA</vt:lpstr>
      <vt:lpstr>'2016 ANNUAL &amp; PERSONAL AVE'!Print_Area</vt:lpstr>
      <vt:lpstr>'2016 ANNUAL &amp; PERSONAL AVE'!Print_Titles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emmab</dc:creator>
  <cp:lastModifiedBy>Janine McLeod</cp:lastModifiedBy>
  <cp:lastPrinted>2016-11-23T22:33:36Z</cp:lastPrinted>
  <dcterms:created xsi:type="dcterms:W3CDTF">2015-03-25T08:27:59Z</dcterms:created>
  <dcterms:modified xsi:type="dcterms:W3CDTF">2016-11-23T22:33:55Z</dcterms:modified>
</cp:coreProperties>
</file>